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azuretranzonic-my.sharepoint.com/personal/mstieger_hospeco_com/Documents/Documents/Fem Hy/"/>
    </mc:Choice>
  </mc:AlternateContent>
  <xr:revisionPtr revIDLastSave="71" documentId="11_785DA4CDFF941CE7A32E7B9A60BBC354BB594D7C" xr6:coauthVersionLast="47" xr6:coauthVersionMax="47" xr10:uidLastSave="{AB64D1CA-F136-42DE-B208-399C287FD565}"/>
  <bookViews>
    <workbookView xWindow="-120" yWindow="-120" windowWidth="20730" windowHeight="11160" activeTab="2" xr2:uid="{00000000-000D-0000-FFFF-FFFF00000000}"/>
  </bookViews>
  <sheets>
    <sheet name="Site Survey-1" sheetId="1" r:id="rId1"/>
    <sheet name="Restroom+Stall Tally" sheetId="5" r:id="rId2"/>
    <sheet name="Budget Worksheet" sheetId="6" r:id="rId3"/>
    <sheet name="Sheet2" sheetId="2" r:id="rId4"/>
  </sheets>
  <definedNames>
    <definedName name="_xlnm.Print_Area" localSheetId="2">'Budget Worksheet'!$A$1:$G$37</definedName>
    <definedName name="_xlnm.Print_Area" localSheetId="1">'Restroom+Stall Tally'!$A$1:$G$45</definedName>
    <definedName name="_xlnm.Print_Area" localSheetId="0">'Site Survey-1'!$A$2:$F$44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6" l="1"/>
  <c r="B12" i="6"/>
  <c r="C20" i="6"/>
  <c r="B20" i="6"/>
  <c r="F44" i="5" l="1"/>
  <c r="F42" i="5"/>
  <c r="E22" i="6" l="1"/>
  <c r="E24" i="6"/>
  <c r="F24" i="6" l="1"/>
  <c r="G24" i="6" s="1"/>
  <c r="C24" i="6"/>
  <c r="B24" i="6"/>
  <c r="F22" i="6"/>
  <c r="G22" i="6" s="1"/>
  <c r="E21" i="6"/>
  <c r="F21" i="6" s="1"/>
  <c r="G21" i="6" s="1"/>
  <c r="E20" i="6"/>
  <c r="F20" i="6" s="1"/>
  <c r="G20" i="6" s="1"/>
  <c r="E16" i="6"/>
  <c r="G16" i="6" s="1"/>
  <c r="C16" i="6"/>
  <c r="B16" i="6"/>
  <c r="E14" i="6"/>
  <c r="G14" i="6" s="1"/>
  <c r="C14" i="6"/>
  <c r="B14" i="6"/>
  <c r="G12" i="6"/>
  <c r="C12" i="6"/>
  <c r="G26" i="6" l="1"/>
  <c r="G17" i="6"/>
</calcChain>
</file>

<file path=xl/sharedStrings.xml><?xml version="1.0" encoding="utf-8"?>
<sst xmlns="http://schemas.openxmlformats.org/spreadsheetml/2006/main" count="274" uniqueCount="179">
  <si>
    <t>Initial Investment</t>
  </si>
  <si>
    <t>DISPENSERS</t>
  </si>
  <si>
    <t>Item</t>
  </si>
  <si>
    <t>Description</t>
  </si>
  <si>
    <t>Quote (ea)</t>
  </si>
  <si>
    <t>RECEPTACLES</t>
  </si>
  <si>
    <t>Budget Worksheet</t>
  </si>
  <si>
    <t>DISPENSERS (If there are already existing receptacles)</t>
  </si>
  <si>
    <t>SDW</t>
  </si>
  <si>
    <t>Monthly Supplies</t>
  </si>
  <si>
    <t>SBX50</t>
  </si>
  <si>
    <t>T500</t>
  </si>
  <si>
    <t>Total Qty</t>
  </si>
  <si>
    <t>Budget</t>
  </si>
  <si>
    <t>Monthly Qty</t>
  </si>
  <si>
    <t>Total Initial Investment</t>
  </si>
  <si>
    <t>Monthly Supply Estimate</t>
  </si>
  <si>
    <t>CDSS</t>
  </si>
  <si>
    <t>LBM500</t>
  </si>
  <si>
    <t>Total # of Restroom Stalls from site Analysis</t>
  </si>
  <si>
    <t>Total Stalls</t>
  </si>
  <si>
    <t>Assumptions for Monthly Supply Calculations:</t>
  </si>
  <si>
    <t>(Total Stalls)</t>
  </si>
  <si>
    <t>D1</t>
  </si>
  <si>
    <t>D1-FSS</t>
  </si>
  <si>
    <t>MT-1</t>
  </si>
  <si>
    <t>EV1SS-FREE</t>
  </si>
  <si>
    <t>D1 Dual Vendor</t>
  </si>
  <si>
    <t>D1 Dual Vendor, Stainless Steel</t>
  </si>
  <si>
    <t>MT-1 Dual Vendor</t>
  </si>
  <si>
    <t>CDWM</t>
  </si>
  <si>
    <t>250-201W</t>
  </si>
  <si>
    <t>ND-1E</t>
  </si>
  <si>
    <t>ND-1W</t>
  </si>
  <si>
    <t>HS-6140WP</t>
  </si>
  <si>
    <t>CDW</t>
  </si>
  <si>
    <t>SDSC</t>
  </si>
  <si>
    <t>SDSS</t>
  </si>
  <si>
    <t>HS-6166</t>
  </si>
  <si>
    <r>
      <t>Necessities</t>
    </r>
    <r>
      <rPr>
        <sz val="11"/>
        <color theme="1"/>
        <rFont val="Calibri"/>
        <family val="2"/>
      </rPr>
      <t>®</t>
    </r>
    <r>
      <rPr>
        <sz val="11"/>
        <color theme="1"/>
        <rFont val="Calibri"/>
        <family val="2"/>
        <scheme val="minor"/>
      </rPr>
      <t xml:space="preserve"> Courtesy Dispenser</t>
    </r>
  </si>
  <si>
    <r>
      <t>Tampons, 500/cs*</t>
    </r>
    <r>
      <rPr>
        <sz val="11"/>
        <color theme="1"/>
        <rFont val="Calibri"/>
        <family val="2"/>
      </rPr>
      <t>₁</t>
    </r>
  </si>
  <si>
    <r>
      <t>Scensibles</t>
    </r>
    <r>
      <rPr>
        <sz val="11"/>
        <color theme="1"/>
        <rFont val="Calibri"/>
        <family val="2"/>
      </rPr>
      <t>®</t>
    </r>
    <r>
      <rPr>
        <sz val="11"/>
        <color theme="1"/>
        <rFont val="Calibri"/>
        <family val="2"/>
        <scheme val="minor"/>
      </rPr>
      <t xml:space="preserve"> Personal Disposal Bags  50 bgs/bx - 24 bx/cs (1200 bgs)</t>
    </r>
    <r>
      <rPr>
        <sz val="11"/>
        <color theme="1"/>
        <rFont val="Calibri"/>
        <family val="2"/>
      </rPr>
      <t>₂</t>
    </r>
  </si>
  <si>
    <r>
      <t>Scensibles</t>
    </r>
    <r>
      <rPr>
        <sz val="11"/>
        <color theme="1"/>
        <rFont val="Calibri"/>
        <family val="2"/>
      </rPr>
      <t>®</t>
    </r>
    <r>
      <rPr>
        <sz val="11"/>
        <color theme="1"/>
        <rFont val="Calibri"/>
        <family val="2"/>
        <scheme val="minor"/>
      </rPr>
      <t xml:space="preserve"> Combination Receptacle Dispenser, Stainless Steel</t>
    </r>
  </si>
  <si>
    <r>
      <t>Scensibles</t>
    </r>
    <r>
      <rPr>
        <sz val="11"/>
        <color theme="1"/>
        <rFont val="Calibri"/>
        <family val="2"/>
      </rPr>
      <t>®</t>
    </r>
    <r>
      <rPr>
        <sz val="11"/>
        <color theme="1"/>
        <rFont val="Calibri"/>
        <family val="2"/>
        <scheme val="minor"/>
      </rPr>
      <t xml:space="preserve"> Combination Receptacle Dispenser, White Metal</t>
    </r>
  </si>
  <si>
    <r>
      <t>Scensibles</t>
    </r>
    <r>
      <rPr>
        <sz val="11"/>
        <color theme="1"/>
        <rFont val="Calibri"/>
        <family val="2"/>
      </rPr>
      <t>®</t>
    </r>
    <r>
      <rPr>
        <sz val="11"/>
        <color theme="1"/>
        <rFont val="Calibri"/>
        <family val="2"/>
        <scheme val="minor"/>
      </rPr>
      <t xml:space="preserve"> Combination Receptacle Dispenser, White Plastic with removable rigid liner</t>
    </r>
  </si>
  <si>
    <t>Waste Receptacle, ABS Plastic</t>
  </si>
  <si>
    <t>Stainless Steel Receptacle</t>
  </si>
  <si>
    <t>White Metal Receptacle</t>
  </si>
  <si>
    <t>Waste Receptacle with removable Rigid Liner</t>
  </si>
  <si>
    <t>Swing Type Double Entry Metal Receptacle</t>
  </si>
  <si>
    <r>
      <t>Scensibles</t>
    </r>
    <r>
      <rPr>
        <sz val="11"/>
        <color theme="1"/>
        <rFont val="Calibri"/>
        <family val="2"/>
      </rPr>
      <t>®</t>
    </r>
    <r>
      <rPr>
        <sz val="11"/>
        <color theme="1"/>
        <rFont val="Calibri"/>
        <family val="2"/>
        <scheme val="minor"/>
      </rPr>
      <t xml:space="preserve"> Personal Disposal Bag Dispenser, White ABS Plastic</t>
    </r>
  </si>
  <si>
    <r>
      <t>Scensibles</t>
    </r>
    <r>
      <rPr>
        <sz val="11"/>
        <color theme="1"/>
        <rFont val="Calibri"/>
        <family val="2"/>
      </rPr>
      <t>®</t>
    </r>
    <r>
      <rPr>
        <sz val="11"/>
        <color theme="1"/>
        <rFont val="Calibri"/>
        <family val="2"/>
        <scheme val="minor"/>
      </rPr>
      <t xml:space="preserve"> Personal Disposal Bag Dispenser, Satin Chrome ABS Plastic</t>
    </r>
  </si>
  <si>
    <r>
      <t>Scensibles</t>
    </r>
    <r>
      <rPr>
        <sz val="11"/>
        <color theme="1"/>
        <rFont val="Calibri"/>
        <family val="2"/>
      </rPr>
      <t>®</t>
    </r>
    <r>
      <rPr>
        <sz val="11"/>
        <color theme="1"/>
        <rFont val="Calibri"/>
        <family val="2"/>
        <scheme val="minor"/>
      </rPr>
      <t xml:space="preserve"> Personal Disposal Bag Dispenser, Stainless Steel</t>
    </r>
  </si>
  <si>
    <t>LBSF500</t>
  </si>
  <si>
    <t>LBS500</t>
  </si>
  <si>
    <t>KL</t>
  </si>
  <si>
    <t>HS-6141</t>
  </si>
  <si>
    <t>6802W</t>
  </si>
  <si>
    <r>
      <t>Scensibles</t>
    </r>
    <r>
      <rPr>
        <sz val="11"/>
        <color theme="1"/>
        <rFont val="Calibri"/>
        <family val="2"/>
      </rPr>
      <t>®</t>
    </r>
    <r>
      <rPr>
        <sz val="11"/>
        <color theme="1"/>
        <rFont val="Calibri"/>
        <family val="2"/>
        <scheme val="minor"/>
      </rPr>
      <t xml:space="preserve"> Poly Liner, medium, 500/cs</t>
    </r>
  </si>
  <si>
    <r>
      <t>Scensibles</t>
    </r>
    <r>
      <rPr>
        <sz val="11"/>
        <color theme="1"/>
        <rFont val="Calibri"/>
        <family val="2"/>
      </rPr>
      <t>®</t>
    </r>
    <r>
      <rPr>
        <sz val="11"/>
        <color theme="1"/>
        <rFont val="Calibri"/>
        <family val="2"/>
        <scheme val="minor"/>
      </rPr>
      <t xml:space="preserve"> Poly Liner, small, 500/cs</t>
    </r>
  </si>
  <si>
    <r>
      <t>Scensibles</t>
    </r>
    <r>
      <rPr>
        <sz val="11"/>
        <color theme="1"/>
        <rFont val="Calibri"/>
        <family val="2"/>
      </rPr>
      <t>®</t>
    </r>
    <r>
      <rPr>
        <sz val="11"/>
        <color theme="1"/>
        <rFont val="Calibri"/>
        <family val="2"/>
        <scheme val="minor"/>
      </rPr>
      <t xml:space="preserve"> SecureFit360 Poly Liner, 500/cs</t>
    </r>
  </si>
  <si>
    <t>Kraft Waxed Liner, 7.5" x 10.5" x 3", 500/cs</t>
  </si>
  <si>
    <t>Kraft Waxed Liner, 9.375" x 10.5" x 3.25", 250/cs</t>
  </si>
  <si>
    <t>Kraft Waxed Liner, 8" x 8.5" x 7", 500/cs</t>
  </si>
  <si>
    <t xml:space="preserve">EV1-FREE </t>
  </si>
  <si>
    <r>
      <t>EV1-FREE,  Evogen</t>
    </r>
    <r>
      <rPr>
        <sz val="11"/>
        <color theme="1"/>
        <rFont val="Calibri"/>
        <family val="2"/>
      </rPr>
      <t>™</t>
    </r>
    <r>
      <rPr>
        <sz val="11"/>
        <color theme="1"/>
        <rFont val="Calibri"/>
        <family val="2"/>
        <scheme val="minor"/>
      </rPr>
      <t xml:space="preserve"> EV1 Dual Vendor White Metal</t>
    </r>
  </si>
  <si>
    <r>
      <t>EV1SS-FREE Evogen</t>
    </r>
    <r>
      <rPr>
        <sz val="11"/>
        <color theme="1"/>
        <rFont val="Calibri"/>
        <family val="2"/>
      </rPr>
      <t>™</t>
    </r>
    <r>
      <rPr>
        <sz val="11"/>
        <color theme="1"/>
        <rFont val="Calibri"/>
        <family val="2"/>
        <scheme val="minor"/>
      </rPr>
      <t xml:space="preserve"> EV1 Dual Vendor Stainless Steel</t>
    </r>
  </si>
  <si>
    <t>Item Number</t>
  </si>
  <si>
    <t>Qty</t>
  </si>
  <si>
    <t>SDBL</t>
  </si>
  <si>
    <r>
      <t>Scensibles</t>
    </r>
    <r>
      <rPr>
        <sz val="11"/>
        <color theme="1"/>
        <rFont val="Calibri"/>
        <family val="2"/>
      </rPr>
      <t>®</t>
    </r>
    <r>
      <rPr>
        <sz val="11"/>
        <color theme="1"/>
        <rFont val="Calibri"/>
        <family val="2"/>
        <scheme val="minor"/>
      </rPr>
      <t xml:space="preserve"> Personal Disposal Bag Dispenser, Black</t>
    </r>
  </si>
  <si>
    <t>Quote</t>
  </si>
  <si>
    <t>Selling Unit Qty</t>
  </si>
  <si>
    <t>Estimate</t>
  </si>
  <si>
    <t>SELECT</t>
  </si>
  <si>
    <t>FILL  IN</t>
  </si>
  <si>
    <t>FILL IN</t>
  </si>
  <si>
    <t># cases (Monthly Case Qty)</t>
  </si>
  <si>
    <t>Date:</t>
  </si>
  <si>
    <t>Estimate is good for 30 days.</t>
  </si>
  <si>
    <t>Check List for Menstrual Care Site Analysis</t>
  </si>
  <si>
    <t>Evaluate current dispensing system.  Recommend 1 Dispenser per restroom.</t>
  </si>
  <si>
    <t>YES</t>
  </si>
  <si>
    <t>NO</t>
  </si>
  <si>
    <t>Determine menstrual care product needed (Estimate)</t>
  </si>
  <si>
    <t>Number of products per month for high school and above should be split 50 / 50 between</t>
  </si>
  <si>
    <t>Evaluate the current disposal method</t>
  </si>
  <si>
    <t>Products required for Safe and Sanitary Disposal</t>
  </si>
  <si>
    <t>Personal Disposal Bags: Should be dispensed in each stall</t>
  </si>
  <si>
    <t>○</t>
  </si>
  <si>
    <t>The Budget Worksheet can quickly tally and estimate.</t>
  </si>
  <si>
    <t>Number of women's restrooms</t>
  </si>
  <si>
    <t>Number of stalls</t>
  </si>
  <si>
    <t>Building/Floor 1:</t>
  </si>
  <si>
    <t>Building/Floor 2:</t>
  </si>
  <si>
    <t>Building/Floor 3:</t>
  </si>
  <si>
    <t>Building/Floor 4:</t>
  </si>
  <si>
    <t>Building/Floor 5:</t>
  </si>
  <si>
    <t>Building/Floor 7:</t>
  </si>
  <si>
    <t>Building/Floor 8:</t>
  </si>
  <si>
    <t>Building/Floor 9:</t>
  </si>
  <si>
    <t>Building/Floor 10:</t>
  </si>
  <si>
    <t>Total</t>
  </si>
  <si>
    <t>We offer an analysis that tells you precisely where and how menstrual care products might be added to your washrooms.  Our experts look at your entire facility, and in the case of campuses, can offer comprehensive, building by building recommendations.  The end result is a plan that makes most efficient use of available space and resources.</t>
  </si>
  <si>
    <t xml:space="preserve">Is there a current system?  If no, recommend EV1  . . . . . . . . . . . . . . . . . . . . . . . . . . . . . . . . . . . . . . . . . . . . </t>
  </si>
  <si>
    <t xml:space="preserve">Is the current dispenser Free vend?  If no, suggest changing out coin mechanism . . . . . . . . . . . . . . . . . </t>
  </si>
  <si>
    <t>Is the current dispenser operable? . . . . . . . . . . . . . . . . . . . . . . . . . . . . . . . . . . . . . . . . . . . . . . . . . . . . . . . . .</t>
  </si>
  <si>
    <t>Record the number of stalls per restroom . . . . . . . . . . . . . . . . . . . . . . . . . . . . . . . . . . . . . . . . . . . . . . . . . . . . . . .</t>
  </si>
  <si>
    <t>Number of female students/patrons ________ X 1 product per month . . . . . . . . . . . . . . . . . . . . . . . . . . .</t>
  </si>
  <si>
    <t xml:space="preserve">Are there plumbing problems caused by students/patrons flushing menstrual care products? . . . . . . </t>
  </si>
  <si>
    <t>Are there odors in the restroom from the stall waste receptacle? . . . . . . . . . . . . . . . . . . . . . . . . . . . . . . .</t>
  </si>
  <si>
    <t xml:space="preserve">Have needles or sharps been improperly discarded into stall waste receptacles? . . . . . . . . . . . . . . . . . </t>
  </si>
  <si>
    <t xml:space="preserve">If there are existing receptacles, recommend 1 Personal bag disposal dispenser in each stall . . . . . . . </t>
  </si>
  <si>
    <t xml:space="preserve">Are there keys? . . . . . . . . . . . . . . . . . . . . . . . . . . . . . . . . . . . . . . . . . . . . . . . . . . . . . . . . . . . . . . . . . . . . . . . . . </t>
  </si>
  <si>
    <t xml:space="preserve">Is there signage promoting responsible use? . . . . . . . . . . . . . . . . . . . . . . . . . . . . . . . . . . . . . . . . . . . . . . . . </t>
  </si>
  <si>
    <t xml:space="preserve">Number of products per month for lower grades should be sanitary napkins only . . . . . . . . . . . . . . . . . </t>
  </si>
  <si>
    <t xml:space="preserve">sanitary napkins and tampons . . . . . . . . . . . . . . . . . . . . . . . . . . . . . . . . . . . . . . . . . . . . . . . . . . . . . . . . . . . . . </t>
  </si>
  <si>
    <t>Times Serviced  per week</t>
  </si>
  <si>
    <t xml:space="preserve">Receptacle Liners:  Record Number of times receptacles are emptied each week . . . . . . . . . . . . . . . . . </t>
  </si>
  <si>
    <t>3.  (8) receptacle liners per month per stall.  Assumes custodial staff empties 2X/week</t>
  </si>
  <si>
    <t>2.  (12) Personal Disposal bags per stall/month</t>
  </si>
  <si>
    <r>
      <t>EV1-FREE,  Evogen</t>
    </r>
    <r>
      <rPr>
        <sz val="11"/>
        <color theme="1"/>
        <rFont val="Calibri"/>
        <family val="2"/>
      </rPr>
      <t>®</t>
    </r>
    <r>
      <rPr>
        <sz val="11"/>
        <color theme="1"/>
        <rFont val="Calibri"/>
        <family val="2"/>
        <scheme val="minor"/>
      </rPr>
      <t xml:space="preserve"> EV1 Dual Vendor White Metal</t>
    </r>
  </si>
  <si>
    <r>
      <t>EV1SS-FREE Evogen</t>
    </r>
    <r>
      <rPr>
        <sz val="11"/>
        <color theme="1"/>
        <rFont val="Calibri"/>
        <family val="2"/>
      </rPr>
      <t>®</t>
    </r>
    <r>
      <rPr>
        <sz val="11"/>
        <color theme="1"/>
        <rFont val="Calibri"/>
        <family val="2"/>
        <scheme val="minor"/>
      </rPr>
      <t xml:space="preserve"> EV1 Dual Vendor Stainless Steel</t>
    </r>
  </si>
  <si>
    <t>Name:</t>
  </si>
  <si>
    <t>Location:</t>
  </si>
  <si>
    <t>Has janitorial staff been exposed to blood and body fluids when emptying receptacles? . . . . . . . . . . .</t>
  </si>
  <si>
    <r>
      <t>Scensibles</t>
    </r>
    <r>
      <rPr>
        <sz val="11"/>
        <color theme="1"/>
        <rFont val="Calibri"/>
        <family val="2"/>
      </rPr>
      <t>®</t>
    </r>
    <r>
      <rPr>
        <sz val="11"/>
        <color theme="1"/>
        <rFont val="Calibri"/>
        <family val="2"/>
        <scheme val="minor"/>
      </rPr>
      <t xml:space="preserve"> SecureFit360 Poly Liner, 500/cs (For surface mounted receptacles)</t>
    </r>
  </si>
  <si>
    <r>
      <t>Scensibles</t>
    </r>
    <r>
      <rPr>
        <sz val="11"/>
        <color theme="1"/>
        <rFont val="Calibri"/>
        <family val="2"/>
      </rPr>
      <t>®</t>
    </r>
    <r>
      <rPr>
        <sz val="11"/>
        <color theme="1"/>
        <rFont val="Calibri"/>
        <family val="2"/>
        <scheme val="minor"/>
      </rPr>
      <t xml:space="preserve"> Poly Liner, small, 500/cs (For Surface Mounted and Recessed Receptacles)</t>
    </r>
  </si>
  <si>
    <r>
      <t>Scensibles</t>
    </r>
    <r>
      <rPr>
        <sz val="11"/>
        <color theme="1"/>
        <rFont val="Calibri"/>
        <family val="2"/>
      </rPr>
      <t>®</t>
    </r>
    <r>
      <rPr>
        <sz val="11"/>
        <color theme="1"/>
        <rFont val="Calibri"/>
        <family val="2"/>
        <scheme val="minor"/>
      </rPr>
      <t xml:space="preserve"> Poly Liner, medium, 500/cs (For Surface Mounted and Recessed Receptacles)</t>
    </r>
  </si>
  <si>
    <t>Kraft Waxed Liner, 7.5" x 10.5" x 3", 500/cs (For Surface Mounted and Recessed Receptacles)</t>
  </si>
  <si>
    <t>Kraft Waxed Liner, 9.375" x 10.5" x 3.25", 250/cs (For Surface Mounted and Recessed Receptacles)</t>
  </si>
  <si>
    <t>Kraft Waxed Liner, 8" x 8.5" x 7", 500/cs (For Swing Type Double Entry Receptacles)</t>
  </si>
  <si>
    <t>Building/Floor 6:</t>
  </si>
  <si>
    <t>Instructions:</t>
  </si>
  <si>
    <t>3.  Fill in quoted Price.</t>
  </si>
  <si>
    <t xml:space="preserve">2.  Select from a drop down menu:  A.  Menstrual Care Dispenser, B.  Receptacle, C. Scensibles Dispenser (if applicable), </t>
  </si>
  <si>
    <t xml:space="preserve">    D.  A Receptacle Liner Bag  (The recommended options are the default selections)</t>
  </si>
  <si>
    <t>LBSF500HD</t>
  </si>
  <si>
    <t>EVNT-CWR</t>
  </si>
  <si>
    <t>Receptacles</t>
  </si>
  <si>
    <r>
      <t>Evogen</t>
    </r>
    <r>
      <rPr>
        <sz val="11"/>
        <color theme="1"/>
        <rFont val="Calibri"/>
        <family val="2"/>
      </rPr>
      <t>®</t>
    </r>
    <r>
      <rPr>
        <sz val="11"/>
        <color theme="1"/>
        <rFont val="Calibri"/>
        <family val="2"/>
        <scheme val="minor"/>
      </rPr>
      <t xml:space="preserve"> No-Touch Combination Receptacle</t>
    </r>
  </si>
  <si>
    <t>EVNT3-W</t>
  </si>
  <si>
    <t>EVNT3-WM</t>
  </si>
  <si>
    <t>EVNT3-SS</t>
  </si>
  <si>
    <t>Evogen® No-Touch Dual Dispenser, White ABS</t>
  </si>
  <si>
    <t>Evogen® No-Touch Dual Dispenser, White Metal</t>
  </si>
  <si>
    <t>Evogen® No-Touch Dual Dispenser, Stainless Steel</t>
  </si>
  <si>
    <t>CDB</t>
  </si>
  <si>
    <r>
      <t>Scensibles</t>
    </r>
    <r>
      <rPr>
        <sz val="11"/>
        <color theme="1"/>
        <rFont val="Calibri"/>
        <family val="2"/>
      </rPr>
      <t>®</t>
    </r>
    <r>
      <rPr>
        <sz val="11"/>
        <color theme="1"/>
        <rFont val="Calibri"/>
        <family val="2"/>
        <scheme val="minor"/>
      </rPr>
      <t xml:space="preserve"> Combination Receptacle Dispenser, Black Plastic with removable rigid liner</t>
    </r>
  </si>
  <si>
    <t>EVNT4</t>
  </si>
  <si>
    <t>EVNT4-SB</t>
  </si>
  <si>
    <t>EVNT4-SS</t>
  </si>
  <si>
    <t>Evogen® Mini No-Touch Dual Dispenser, Stainless/Black</t>
  </si>
  <si>
    <t>Evogen® Mini No-Touch Dual Dispenser, White</t>
  </si>
  <si>
    <t>summer2016</t>
  </si>
  <si>
    <t>Record the number of women's/girls/gender neutral/other restrooms. . . . . . . . . . . . . . . . . . . . . . . . . . . . . .</t>
  </si>
  <si>
    <t>Receptacles:  1 per stall.  Recommend EVNT-CWR, CDSS, CDWM, CDW . . . . . . . . . . . . . . . . . . . . . . . . . .</t>
  </si>
  <si>
    <t>Number of  restrooms</t>
  </si>
  <si>
    <t># of Restrooms from Site Analysis</t>
  </si>
  <si>
    <t>Total Restrooms</t>
  </si>
  <si>
    <t>Total Menstruators</t>
  </si>
  <si>
    <t>Restrooms</t>
  </si>
  <si>
    <t xml:space="preserve">1. To begin, you must fill in the quantities required at the top of the worksheet.  A. Total Restrooms, B. Total Stalls,  </t>
  </si>
  <si>
    <t xml:space="preserve">    C.  Total Menstruating Students/Patrons  (The recommended options are the default selections)</t>
  </si>
  <si>
    <t>LBM500HD</t>
  </si>
  <si>
    <t>LBS500HD</t>
  </si>
  <si>
    <t>1.  (1) Menstrual Care product per month per menstruator, 50% pads / 50% tampons</t>
  </si>
  <si>
    <t>EVNT6</t>
  </si>
  <si>
    <t>EVNT6-SS</t>
  </si>
  <si>
    <r>
      <t>EVNT6 Evogen</t>
    </r>
    <r>
      <rPr>
        <sz val="11"/>
        <color theme="1"/>
        <rFont val="Calibri"/>
        <family val="2"/>
      </rPr>
      <t>®</t>
    </r>
    <r>
      <rPr>
        <sz val="11"/>
        <color theme="1"/>
        <rFont val="Calibri"/>
        <family val="2"/>
        <scheme val="minor"/>
      </rPr>
      <t xml:space="preserve"> No-Touch Tri-Vend Dispenser, White</t>
    </r>
  </si>
  <si>
    <r>
      <t>EVNT6-SS Evogen</t>
    </r>
    <r>
      <rPr>
        <sz val="11"/>
        <color theme="1"/>
        <rFont val="Calibri"/>
        <family val="2"/>
      </rPr>
      <t>®</t>
    </r>
    <r>
      <rPr>
        <sz val="11"/>
        <color theme="1"/>
        <rFont val="Calibri"/>
        <family val="2"/>
        <scheme val="minor"/>
      </rPr>
      <t xml:space="preserve"> No-Touch Tri-Vend Dispenser, Stainless Steel</t>
    </r>
  </si>
  <si>
    <t>MT-4</t>
  </si>
  <si>
    <t>Napkins</t>
  </si>
  <si>
    <t>147A</t>
  </si>
  <si>
    <t>EGP200</t>
  </si>
  <si>
    <r>
      <t>MaxiThins</t>
    </r>
    <r>
      <rPr>
        <sz val="11"/>
        <color theme="1"/>
        <rFont val="Calibri"/>
        <family val="2"/>
      </rPr>
      <t>®</t>
    </r>
    <r>
      <rPr>
        <sz val="11"/>
        <color theme="1"/>
        <rFont val="Calibri"/>
        <family val="2"/>
        <scheme val="minor"/>
      </rPr>
      <t xml:space="preserve"> Maxi Pad, 250/cs*</t>
    </r>
    <r>
      <rPr>
        <sz val="11"/>
        <color theme="1"/>
        <rFont val="Calibri"/>
        <family val="2"/>
      </rPr>
      <t>₁</t>
    </r>
  </si>
  <si>
    <r>
      <t>Gards</t>
    </r>
    <r>
      <rPr>
        <sz val="11"/>
        <color theme="1"/>
        <rFont val="Calibri"/>
        <family val="2"/>
      </rPr>
      <t>®</t>
    </r>
    <r>
      <rPr>
        <sz val="11"/>
        <color theme="1"/>
        <rFont val="Calibri"/>
        <family val="2"/>
        <scheme val="minor"/>
      </rPr>
      <t xml:space="preserve"> Maxi Pad, 250/cs*</t>
    </r>
    <r>
      <rPr>
        <sz val="11"/>
        <color theme="1"/>
        <rFont val="Calibri"/>
        <family val="2"/>
      </rPr>
      <t>₁</t>
    </r>
  </si>
  <si>
    <r>
      <t>Enviro Gards Organic Maxi Pad, 200/cs*</t>
    </r>
    <r>
      <rPr>
        <sz val="11"/>
        <color theme="1"/>
        <rFont val="Calibri"/>
        <family val="2"/>
      </rPr>
      <t>₁</t>
    </r>
  </si>
  <si>
    <t># of Menstruating Students/Patrons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</si>
</sst>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font>
    <font>
      <b/>
      <sz val="20"/>
      <name val="Calibri"/>
      <family val="2"/>
      <scheme val="minor"/>
    </font>
    <font>
      <b/>
      <sz val="20"/>
      <color theme="1"/>
      <name val="Calibri"/>
      <family val="2"/>
      <scheme val="minor"/>
    </font>
    <font>
      <b/>
      <i/>
      <sz val="14"/>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
      <b/>
      <sz val="10"/>
      <color theme="1"/>
      <name val="Calibri"/>
      <family val="2"/>
      <scheme val="minor"/>
    </font>
    <font>
      <sz val="11"/>
      <color rgb="FF3F3F76"/>
      <name val="Calibri"/>
      <family val="2"/>
      <scheme val="minor"/>
    </font>
    <font>
      <b/>
      <sz val="12"/>
      <color theme="1"/>
      <name val="Arial"/>
      <family val="2"/>
    </font>
    <font>
      <sz val="11"/>
      <color theme="1"/>
      <name val="Arial"/>
      <family val="2"/>
    </font>
    <font>
      <sz val="8"/>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xf numFmtId="44" fontId="1" fillId="0" borderId="0" applyFont="0" applyFill="0" applyBorder="0" applyAlignment="0" applyProtection="0"/>
    <xf numFmtId="0" fontId="12" fillId="4" borderId="14" applyNumberFormat="0" applyAlignment="0">
      <protection locked="0"/>
    </xf>
  </cellStyleXfs>
  <cellXfs count="141">
    <xf numFmtId="0" fontId="0" fillId="0" borderId="0" xfId="0"/>
    <xf numFmtId="0" fontId="0" fillId="0" borderId="0" xfId="0" applyProtection="1">
      <protection locked="0"/>
    </xf>
    <xf numFmtId="0" fontId="0" fillId="0" borderId="0" xfId="0" applyAlignment="1" applyProtection="1">
      <alignment horizontal="center"/>
      <protection locked="0"/>
    </xf>
    <xf numFmtId="0" fontId="2" fillId="0" borderId="0" xfId="0" applyFont="1" applyProtection="1">
      <protection locked="0"/>
    </xf>
    <xf numFmtId="0" fontId="0" fillId="0" borderId="0" xfId="0" applyProtection="1"/>
    <xf numFmtId="0" fontId="0" fillId="0" borderId="0" xfId="0" applyAlignment="1" applyProtection="1">
      <alignment horizontal="center"/>
    </xf>
    <xf numFmtId="0" fontId="5" fillId="0" borderId="6" xfId="0" applyFont="1" applyBorder="1" applyProtection="1"/>
    <xf numFmtId="0" fontId="0" fillId="0" borderId="7" xfId="0" applyBorder="1" applyProtection="1"/>
    <xf numFmtId="0" fontId="0" fillId="0" borderId="7" xfId="0" applyBorder="1" applyAlignment="1" applyProtection="1">
      <alignment horizontal="center"/>
    </xf>
    <xf numFmtId="0" fontId="0" fillId="0" borderId="9" xfId="0" applyBorder="1" applyProtection="1"/>
    <xf numFmtId="0" fontId="0" fillId="0" borderId="0" xfId="0" applyBorder="1" applyProtection="1"/>
    <xf numFmtId="0" fontId="0" fillId="0" borderId="0" xfId="0" applyBorder="1" applyAlignment="1" applyProtection="1">
      <alignment horizontal="center"/>
    </xf>
    <xf numFmtId="0" fontId="0" fillId="0" borderId="0" xfId="0" applyBorder="1" applyAlignment="1" applyProtection="1">
      <alignment horizontal="right"/>
    </xf>
    <xf numFmtId="0" fontId="0" fillId="2" borderId="7" xfId="0" applyFill="1" applyBorder="1" applyProtection="1"/>
    <xf numFmtId="0" fontId="2" fillId="2" borderId="1" xfId="0" applyFont="1" applyFill="1" applyBorder="1" applyAlignment="1" applyProtection="1">
      <alignment horizontal="center"/>
    </xf>
    <xf numFmtId="0" fontId="0" fillId="0" borderId="0" xfId="0" applyBorder="1" applyAlignment="1" applyProtection="1">
      <alignment wrapText="1"/>
    </xf>
    <xf numFmtId="0" fontId="0" fillId="0" borderId="0" xfId="0" applyBorder="1" applyAlignment="1" applyProtection="1">
      <alignment horizontal="center" wrapText="1"/>
    </xf>
    <xf numFmtId="0" fontId="0" fillId="3" borderId="2" xfId="0" applyFill="1" applyBorder="1" applyProtection="1">
      <protection locked="0"/>
    </xf>
    <xf numFmtId="0" fontId="2" fillId="3" borderId="2" xfId="0" applyFont="1" applyFill="1" applyBorder="1" applyAlignment="1" applyProtection="1">
      <alignment horizontal="right"/>
      <protection locked="0"/>
    </xf>
    <xf numFmtId="0" fontId="0" fillId="0" borderId="0" xfId="0" applyAlignment="1" applyProtection="1">
      <protection locked="0"/>
    </xf>
    <xf numFmtId="0" fontId="2" fillId="2" borderId="12" xfId="0" applyFont="1" applyFill="1" applyBorder="1" applyAlignment="1" applyProtection="1">
      <alignment horizontal="right"/>
    </xf>
    <xf numFmtId="0" fontId="0" fillId="2" borderId="8" xfId="0" applyFill="1" applyBorder="1" applyProtection="1"/>
    <xf numFmtId="0" fontId="0" fillId="0" borderId="1" xfId="0" applyBorder="1" applyProtection="1"/>
    <xf numFmtId="0" fontId="0" fillId="0" borderId="1" xfId="0" applyBorder="1" applyAlignment="1" applyProtection="1">
      <alignment horizontal="center"/>
    </xf>
    <xf numFmtId="0" fontId="0" fillId="0" borderId="4" xfId="0" applyBorder="1" applyAlignment="1" applyProtection="1">
      <alignment horizontal="center"/>
    </xf>
    <xf numFmtId="0" fontId="0" fillId="0" borderId="4" xfId="0" applyBorder="1" applyProtection="1"/>
    <xf numFmtId="0" fontId="0" fillId="2" borderId="4" xfId="0" applyFill="1" applyBorder="1" applyProtection="1"/>
    <xf numFmtId="0" fontId="0" fillId="2" borderId="4" xfId="0" applyFill="1" applyBorder="1" applyAlignment="1" applyProtection="1">
      <alignment horizontal="center"/>
    </xf>
    <xf numFmtId="0" fontId="2" fillId="0" borderId="0" xfId="0" applyFont="1" applyFill="1" applyBorder="1" applyAlignment="1" applyProtection="1">
      <alignment horizontal="center"/>
    </xf>
    <xf numFmtId="0" fontId="2" fillId="0" borderId="10" xfId="0" applyFont="1" applyFill="1" applyBorder="1" applyAlignment="1" applyProtection="1">
      <alignment horizontal="center"/>
    </xf>
    <xf numFmtId="0" fontId="0" fillId="0" borderId="1" xfId="0" applyBorder="1" applyAlignment="1" applyProtection="1">
      <alignment horizontal="center" wrapText="1"/>
    </xf>
    <xf numFmtId="0" fontId="0" fillId="0" borderId="12" xfId="0" applyBorder="1" applyAlignment="1" applyProtection="1">
      <alignment horizontal="right"/>
    </xf>
    <xf numFmtId="164" fontId="0" fillId="0" borderId="5" xfId="0" applyNumberFormat="1" applyBorder="1" applyProtection="1"/>
    <xf numFmtId="0" fontId="0" fillId="0" borderId="5" xfId="0" applyBorder="1" applyProtection="1"/>
    <xf numFmtId="164" fontId="0" fillId="0" borderId="12" xfId="0" applyNumberFormat="1" applyBorder="1" applyProtection="1"/>
    <xf numFmtId="0" fontId="0" fillId="0" borderId="12" xfId="0" applyBorder="1" applyProtection="1"/>
    <xf numFmtId="164" fontId="0" fillId="0" borderId="10" xfId="0" applyNumberFormat="1" applyBorder="1" applyProtection="1"/>
    <xf numFmtId="0" fontId="10" fillId="2" borderId="4" xfId="0" applyFont="1" applyFill="1" applyBorder="1" applyProtection="1"/>
    <xf numFmtId="164" fontId="8" fillId="2" borderId="5" xfId="0" applyNumberFormat="1" applyFont="1" applyFill="1" applyBorder="1" applyProtection="1"/>
    <xf numFmtId="0" fontId="0" fillId="0" borderId="0" xfId="0" applyFill="1" applyBorder="1" applyProtection="1"/>
    <xf numFmtId="164" fontId="0" fillId="0" borderId="10" xfId="0" applyNumberFormat="1" applyFill="1" applyBorder="1" applyProtection="1"/>
    <xf numFmtId="0" fontId="2" fillId="2" borderId="4" xfId="0" applyFont="1" applyFill="1" applyBorder="1" applyProtection="1"/>
    <xf numFmtId="0" fontId="11" fillId="2" borderId="4" xfId="0" applyFont="1" applyFill="1" applyBorder="1" applyAlignment="1" applyProtection="1">
      <alignment horizontal="center" wrapText="1"/>
    </xf>
    <xf numFmtId="0" fontId="2" fillId="2" borderId="5" xfId="0" applyFont="1" applyFill="1" applyBorder="1" applyAlignment="1" applyProtection="1">
      <alignment horizontal="right"/>
    </xf>
    <xf numFmtId="0" fontId="7" fillId="2" borderId="3" xfId="0" applyFont="1" applyFill="1" applyBorder="1" applyProtection="1"/>
    <xf numFmtId="0" fontId="2" fillId="0" borderId="0" xfId="0" applyFont="1" applyProtection="1"/>
    <xf numFmtId="0" fontId="6" fillId="2" borderId="3" xfId="0" applyFont="1" applyFill="1" applyBorder="1" applyProtection="1"/>
    <xf numFmtId="0" fontId="0" fillId="0" borderId="11" xfId="0" applyBorder="1" applyProtection="1"/>
    <xf numFmtId="0" fontId="0" fillId="0" borderId="0" xfId="0" applyBorder="1" applyProtection="1">
      <protection locked="0"/>
    </xf>
    <xf numFmtId="0" fontId="0" fillId="0" borderId="4" xfId="0" applyBorder="1" applyProtection="1">
      <protection locked="0"/>
    </xf>
    <xf numFmtId="0" fontId="0" fillId="0" borderId="8" xfId="0" applyBorder="1" applyProtection="1">
      <protection locked="0"/>
    </xf>
    <xf numFmtId="0" fontId="0" fillId="0" borderId="10" xfId="0" applyBorder="1" applyProtection="1">
      <protection locked="0"/>
    </xf>
    <xf numFmtId="0" fontId="0" fillId="5" borderId="0" xfId="0" applyFill="1" applyBorder="1" applyProtection="1">
      <protection locked="0"/>
    </xf>
    <xf numFmtId="0" fontId="0" fillId="0" borderId="3" xfId="0" applyBorder="1" applyProtection="1">
      <protection locked="0"/>
    </xf>
    <xf numFmtId="0" fontId="0" fillId="0" borderId="5" xfId="0" applyBorder="1" applyProtection="1">
      <protection locked="0"/>
    </xf>
    <xf numFmtId="0" fontId="0" fillId="0" borderId="2" xfId="0" applyBorder="1" applyProtection="1">
      <protection locked="0"/>
    </xf>
    <xf numFmtId="0" fontId="2" fillId="0" borderId="0" xfId="0" applyFont="1" applyBorder="1" applyAlignment="1" applyProtection="1">
      <alignment horizontal="center"/>
      <protection locked="0"/>
    </xf>
    <xf numFmtId="0" fontId="0" fillId="5" borderId="9" xfId="0" applyFill="1" applyBorder="1" applyProtection="1"/>
    <xf numFmtId="0" fontId="13" fillId="5" borderId="0" xfId="0" applyFont="1" applyFill="1" applyBorder="1" applyAlignment="1" applyProtection="1">
      <alignment horizontal="center"/>
    </xf>
    <xf numFmtId="0" fontId="0" fillId="5" borderId="0" xfId="0" applyFill="1" applyBorder="1" applyProtection="1"/>
    <xf numFmtId="0" fontId="0" fillId="0" borderId="6" xfId="0" applyBorder="1" applyProtection="1"/>
    <xf numFmtId="0" fontId="0" fillId="0" borderId="7" xfId="0" applyBorder="1" applyAlignment="1" applyProtection="1">
      <alignment horizontal="right"/>
    </xf>
    <xf numFmtId="0" fontId="0" fillId="0" borderId="0" xfId="0" applyFill="1" applyBorder="1" applyProtection="1">
      <protection locked="0"/>
    </xf>
    <xf numFmtId="0" fontId="0" fillId="0" borderId="0" xfId="0" applyBorder="1" applyAlignment="1" applyProtection="1">
      <alignment horizontal="center"/>
      <protection locked="0"/>
    </xf>
    <xf numFmtId="0" fontId="0" fillId="0" borderId="0" xfId="0" applyFill="1" applyProtection="1">
      <protection locked="0"/>
    </xf>
    <xf numFmtId="0" fontId="0" fillId="0" borderId="11" xfId="0" applyBorder="1" applyProtection="1">
      <protection locked="0"/>
    </xf>
    <xf numFmtId="0" fontId="0" fillId="0" borderId="1" xfId="0" applyBorder="1" applyProtection="1">
      <protection locked="0"/>
    </xf>
    <xf numFmtId="0" fontId="0" fillId="5" borderId="6" xfId="0" applyFill="1" applyBorder="1" applyProtection="1"/>
    <xf numFmtId="0" fontId="10" fillId="5" borderId="7" xfId="0" applyFont="1" applyFill="1" applyBorder="1" applyProtection="1"/>
    <xf numFmtId="0" fontId="0" fillId="5" borderId="7" xfId="0" applyFill="1" applyBorder="1" applyProtection="1"/>
    <xf numFmtId="0" fontId="0" fillId="5" borderId="7" xfId="0" applyFill="1" applyBorder="1" applyAlignment="1" applyProtection="1">
      <alignment horizontal="center"/>
    </xf>
    <xf numFmtId="0" fontId="0" fillId="0" borderId="9" xfId="0" applyFill="1" applyBorder="1" applyProtection="1"/>
    <xf numFmtId="0" fontId="10" fillId="0" borderId="0" xfId="0" applyFont="1" applyFill="1" applyBorder="1" applyProtection="1"/>
    <xf numFmtId="0" fontId="0" fillId="0" borderId="0" xfId="0" applyFill="1" applyBorder="1" applyAlignment="1" applyProtection="1">
      <alignment horizontal="center"/>
    </xf>
    <xf numFmtId="0" fontId="0" fillId="0" borderId="15" xfId="0" applyBorder="1" applyAlignment="1" applyProtection="1">
      <alignment horizontal="center"/>
    </xf>
    <xf numFmtId="0" fontId="0" fillId="0" borderId="16" xfId="0" applyBorder="1" applyProtection="1"/>
    <xf numFmtId="0" fontId="10" fillId="5" borderId="0" xfId="0" applyFont="1" applyFill="1" applyBorder="1" applyProtection="1"/>
    <xf numFmtId="0" fontId="0" fillId="5" borderId="0" xfId="0" applyFill="1" applyBorder="1" applyAlignment="1" applyProtection="1">
      <alignment horizontal="center"/>
    </xf>
    <xf numFmtId="0" fontId="8" fillId="5" borderId="0" xfId="0" applyFont="1" applyFill="1" applyBorder="1" applyProtection="1"/>
    <xf numFmtId="0" fontId="2" fillId="0" borderId="0" xfId="0" applyFont="1" applyBorder="1" applyProtection="1"/>
    <xf numFmtId="0" fontId="10" fillId="0" borderId="0" xfId="0" applyFont="1" applyBorder="1" applyProtection="1"/>
    <xf numFmtId="0" fontId="0" fillId="0" borderId="15" xfId="0" applyBorder="1" applyProtection="1"/>
    <xf numFmtId="0" fontId="0" fillId="5" borderId="8" xfId="0" applyFill="1" applyBorder="1" applyProtection="1"/>
    <xf numFmtId="0" fontId="0" fillId="5" borderId="10" xfId="0" applyFill="1" applyBorder="1" applyProtection="1"/>
    <xf numFmtId="164" fontId="0" fillId="0" borderId="0" xfId="0" applyNumberFormat="1" applyProtection="1"/>
    <xf numFmtId="164" fontId="0" fillId="0" borderId="7" xfId="0" applyNumberFormat="1" applyBorder="1" applyProtection="1"/>
    <xf numFmtId="164" fontId="0" fillId="0" borderId="0" xfId="0" applyNumberFormat="1" applyBorder="1" applyProtection="1"/>
    <xf numFmtId="164" fontId="0" fillId="3" borderId="2" xfId="0" applyNumberFormat="1" applyFill="1" applyBorder="1" applyProtection="1">
      <protection locked="0"/>
    </xf>
    <xf numFmtId="164" fontId="0" fillId="3" borderId="8" xfId="0" applyNumberFormat="1" applyFill="1" applyBorder="1" applyProtection="1">
      <protection locked="0"/>
    </xf>
    <xf numFmtId="164" fontId="0" fillId="3" borderId="13" xfId="0" applyNumberFormat="1" applyFill="1" applyBorder="1" applyProtection="1">
      <protection locked="0"/>
    </xf>
    <xf numFmtId="164" fontId="0" fillId="0" borderId="0" xfId="0" applyNumberFormat="1" applyProtection="1">
      <protection locked="0"/>
    </xf>
    <xf numFmtId="164" fontId="0" fillId="0" borderId="0" xfId="1" applyNumberFormat="1" applyFont="1" applyFill="1" applyBorder="1" applyProtection="1">
      <protection locked="0"/>
    </xf>
    <xf numFmtId="164" fontId="0" fillId="2" borderId="4" xfId="1" applyNumberFormat="1" applyFont="1" applyFill="1" applyBorder="1" applyProtection="1">
      <protection locked="0"/>
    </xf>
    <xf numFmtId="164" fontId="0" fillId="0" borderId="0" xfId="1" applyNumberFormat="1" applyFont="1" applyBorder="1" applyProtection="1">
      <protection locked="0"/>
    </xf>
    <xf numFmtId="0" fontId="0" fillId="0" borderId="0" xfId="0" applyAlignment="1" applyProtection="1">
      <alignment horizontal="right"/>
    </xf>
    <xf numFmtId="0" fontId="0" fillId="0" borderId="10" xfId="0" applyBorder="1" applyProtection="1"/>
    <xf numFmtId="0" fontId="0" fillId="0" borderId="10" xfId="0" applyFill="1" applyBorder="1" applyProtection="1"/>
    <xf numFmtId="0" fontId="2" fillId="5" borderId="0" xfId="0" applyFont="1" applyFill="1" applyBorder="1" applyAlignment="1" applyProtection="1">
      <alignment horizontal="center"/>
    </xf>
    <xf numFmtId="0" fontId="0" fillId="0" borderId="0" xfId="0" applyAlignment="1" applyProtection="1">
      <alignment horizontal="right"/>
      <protection locked="0"/>
    </xf>
    <xf numFmtId="0" fontId="0" fillId="0" borderId="9" xfId="0" applyBorder="1" applyProtection="1">
      <protection locked="0"/>
    </xf>
    <xf numFmtId="164" fontId="0" fillId="2" borderId="4" xfId="1" applyNumberFormat="1" applyFont="1" applyFill="1" applyBorder="1" applyProtection="1"/>
    <xf numFmtId="14" fontId="15" fillId="0" borderId="0" xfId="0" applyNumberFormat="1" applyFont="1" applyAlignment="1" applyProtection="1">
      <alignment horizontal="left"/>
    </xf>
    <xf numFmtId="0" fontId="2" fillId="3" borderId="2" xfId="0" applyFont="1" applyFill="1" applyBorder="1" applyProtection="1">
      <protection locked="0"/>
    </xf>
    <xf numFmtId="164" fontId="10" fillId="2" borderId="4" xfId="1" applyNumberFormat="1" applyFont="1" applyFill="1" applyBorder="1" applyProtection="1">
      <protection locked="0"/>
    </xf>
    <xf numFmtId="164" fontId="2" fillId="3" borderId="2" xfId="0" applyNumberFormat="1" applyFont="1" applyFill="1" applyBorder="1" applyAlignment="1" applyProtection="1">
      <alignment horizontal="center"/>
      <protection locked="0"/>
    </xf>
    <xf numFmtId="164" fontId="0" fillId="0" borderId="1" xfId="0" applyNumberFormat="1" applyFill="1" applyBorder="1" applyAlignment="1" applyProtection="1">
      <alignment horizontal="center"/>
      <protection locked="0"/>
    </xf>
    <xf numFmtId="164" fontId="0" fillId="0" borderId="4" xfId="1" applyNumberFormat="1" applyFont="1" applyFill="1" applyBorder="1" applyProtection="1">
      <protection locked="0"/>
    </xf>
    <xf numFmtId="164" fontId="0" fillId="0" borderId="1" xfId="1" applyNumberFormat="1" applyFont="1" applyFill="1" applyBorder="1" applyProtection="1">
      <protection locked="0"/>
    </xf>
    <xf numFmtId="0" fontId="3" fillId="0" borderId="9" xfId="0" applyFont="1" applyFill="1" applyBorder="1" applyProtection="1">
      <protection locked="0"/>
    </xf>
    <xf numFmtId="0" fontId="0" fillId="0" borderId="0" xfId="0" applyBorder="1" applyAlignment="1" applyProtection="1">
      <alignment wrapText="1"/>
      <protection locked="0"/>
    </xf>
    <xf numFmtId="0" fontId="0" fillId="0" borderId="0" xfId="0" applyBorder="1" applyAlignment="1" applyProtection="1">
      <alignment horizontal="center" wrapText="1"/>
      <protection locked="0"/>
    </xf>
    <xf numFmtId="0" fontId="0" fillId="5" borderId="9" xfId="0" applyFill="1" applyBorder="1" applyProtection="1">
      <protection locked="0"/>
    </xf>
    <xf numFmtId="0" fontId="2" fillId="0" borderId="9" xfId="0" applyFont="1" applyBorder="1" applyProtection="1">
      <protection locked="0"/>
    </xf>
    <xf numFmtId="0" fontId="2" fillId="5" borderId="9" xfId="0" applyFont="1" applyFill="1" applyBorder="1" applyProtection="1">
      <protection locked="0"/>
    </xf>
    <xf numFmtId="0" fontId="2" fillId="5" borderId="0" xfId="0" applyFont="1" applyFill="1" applyBorder="1" applyAlignment="1" applyProtection="1">
      <alignment horizontal="center"/>
      <protection locked="0"/>
    </xf>
    <xf numFmtId="0" fontId="4" fillId="0" borderId="9" xfId="0" applyFont="1" applyBorder="1" applyAlignment="1" applyProtection="1">
      <alignment horizontal="center"/>
      <protection locked="0"/>
    </xf>
    <xf numFmtId="0" fontId="15" fillId="0" borderId="0" xfId="0" applyFont="1" applyBorder="1" applyAlignment="1" applyProtection="1">
      <alignment horizontal="center" wrapText="1"/>
      <protection locked="0"/>
    </xf>
    <xf numFmtId="0" fontId="2" fillId="0" borderId="0" xfId="0" applyFont="1" applyFill="1" applyBorder="1" applyProtection="1"/>
    <xf numFmtId="0" fontId="0" fillId="0" borderId="4" xfId="0" applyBorder="1" applyAlignment="1" applyProtection="1">
      <alignment wrapText="1"/>
    </xf>
    <xf numFmtId="0" fontId="0" fillId="0" borderId="7" xfId="0" applyBorder="1" applyAlignment="1" applyProtection="1">
      <alignment wrapText="1"/>
    </xf>
    <xf numFmtId="0" fontId="0" fillId="0" borderId="1" xfId="0" applyBorder="1" applyAlignment="1" applyProtection="1">
      <alignment wrapText="1"/>
    </xf>
    <xf numFmtId="0" fontId="14" fillId="0" borderId="0" xfId="0" applyFont="1" applyBorder="1" applyAlignment="1" applyProtection="1">
      <alignment horizontal="center" vertical="center" wrapText="1"/>
    </xf>
    <xf numFmtId="0" fontId="2" fillId="0" borderId="11" xfId="0" applyFont="1" applyBorder="1" applyAlignment="1" applyProtection="1">
      <alignment horizontal="center"/>
    </xf>
    <xf numFmtId="0" fontId="2" fillId="0" borderId="1" xfId="0" applyFont="1" applyBorder="1" applyAlignment="1" applyProtection="1">
      <alignment horizontal="center"/>
    </xf>
    <xf numFmtId="0" fontId="2" fillId="0" borderId="12" xfId="0" applyFont="1" applyBorder="1" applyAlignment="1" applyProtection="1">
      <alignment horizontal="center"/>
    </xf>
    <xf numFmtId="0" fontId="5" fillId="2" borderId="6" xfId="0" applyFont="1" applyFill="1" applyBorder="1" applyProtection="1"/>
    <xf numFmtId="0" fontId="0" fillId="2" borderId="7" xfId="0" applyFill="1" applyBorder="1" applyAlignment="1" applyProtection="1">
      <alignment horizontal="center"/>
    </xf>
    <xf numFmtId="164" fontId="0" fillId="2" borderId="7" xfId="0" applyNumberFormat="1" applyFill="1" applyBorder="1" applyProtection="1"/>
    <xf numFmtId="0" fontId="2" fillId="2" borderId="11" xfId="0" applyFont="1" applyFill="1" applyBorder="1" applyProtection="1"/>
    <xf numFmtId="0" fontId="2" fillId="2" borderId="1" xfId="0" applyFont="1" applyFill="1" applyBorder="1" applyProtection="1"/>
    <xf numFmtId="0" fontId="2" fillId="2" borderId="1" xfId="0" applyFont="1" applyFill="1" applyBorder="1" applyAlignment="1" applyProtection="1">
      <alignment horizontal="center" wrapText="1"/>
    </xf>
    <xf numFmtId="164" fontId="2" fillId="2" borderId="1" xfId="0" applyNumberFormat="1" applyFont="1" applyFill="1" applyBorder="1" applyAlignment="1" applyProtection="1">
      <alignment horizontal="center"/>
    </xf>
    <xf numFmtId="0" fontId="2" fillId="0" borderId="0" xfId="0" applyFont="1" applyFill="1" applyBorder="1" applyAlignment="1" applyProtection="1">
      <alignment horizontal="center" wrapText="1"/>
    </xf>
    <xf numFmtId="0" fontId="2" fillId="0" borderId="11" xfId="0" applyFont="1" applyFill="1" applyBorder="1" applyProtection="1"/>
    <xf numFmtId="0" fontId="2" fillId="0" borderId="3" xfId="0" applyFont="1" applyFill="1" applyBorder="1" applyProtection="1"/>
    <xf numFmtId="0" fontId="9" fillId="2" borderId="3" xfId="0" applyFont="1" applyFill="1" applyBorder="1" applyProtection="1"/>
    <xf numFmtId="0" fontId="10" fillId="2" borderId="4" xfId="0" applyFont="1" applyFill="1" applyBorder="1" applyAlignment="1" applyProtection="1">
      <alignment wrapText="1"/>
    </xf>
    <xf numFmtId="0" fontId="10" fillId="2" borderId="4" xfId="0" applyFont="1" applyFill="1" applyBorder="1" applyAlignment="1" applyProtection="1">
      <alignment horizontal="center" wrapText="1"/>
    </xf>
    <xf numFmtId="0" fontId="0" fillId="0" borderId="0" xfId="0" applyFill="1" applyBorder="1" applyAlignment="1" applyProtection="1">
      <alignment wrapText="1"/>
    </xf>
    <xf numFmtId="0" fontId="0" fillId="0" borderId="0" xfId="0" applyFill="1" applyBorder="1" applyAlignment="1" applyProtection="1">
      <alignment horizontal="center" wrapText="1"/>
    </xf>
    <xf numFmtId="0" fontId="0" fillId="0" borderId="8" xfId="0" applyBorder="1" applyAlignment="1" applyProtection="1">
      <alignment horizontal="center" wrapText="1"/>
    </xf>
  </cellXfs>
  <cellStyles count="3">
    <cellStyle name="Currency" xfId="1" builtinId="4"/>
    <cellStyle name="Input" xfId="2" builtinId="20" customBuiltin="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125113</xdr:rowOff>
    </xdr:from>
    <xdr:to>
      <xdr:col>1</xdr:col>
      <xdr:colOff>2149221</xdr:colOff>
      <xdr:row>1</xdr:row>
      <xdr:rowOff>648080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315613"/>
          <a:ext cx="2044446" cy="5229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171450</xdr:rowOff>
    </xdr:from>
    <xdr:to>
      <xdr:col>2</xdr:col>
      <xdr:colOff>1511046</xdr:colOff>
      <xdr:row>2</xdr:row>
      <xdr:rowOff>151492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71450"/>
          <a:ext cx="2044446" cy="522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112059</xdr:colOff>
      <xdr:row>0</xdr:row>
      <xdr:rowOff>302558</xdr:rowOff>
    </xdr:from>
    <xdr:to>
      <xdr:col>1</xdr:col>
      <xdr:colOff>1979518</xdr:colOff>
      <xdr:row>2</xdr:row>
      <xdr:rowOff>145676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9" y="302558"/>
          <a:ext cx="2584635" cy="661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44"/>
  <sheetViews>
    <sheetView zoomScaleNormal="100" workbookViewId="0">
      <selection activeCell="C4" sqref="C4"/>
    </sheetView>
  </sheetViews>
  <sheetFormatPr defaultRowHeight="15" x14ac:dyDescent="0.25"/>
  <cols>
    <col min="1" max="1" width="3.85546875" style="1" customWidth="1"/>
    <col min="2" max="2" width="89" style="1" customWidth="1"/>
    <col min="3" max="3" width="7.7109375" style="1" customWidth="1"/>
    <col min="4" max="4" width="1.140625" style="1" customWidth="1"/>
    <col min="5" max="5" width="7.7109375" style="1" customWidth="1"/>
    <col min="6" max="6" width="1" style="1" customWidth="1"/>
    <col min="7" max="13" width="9.140625" style="1"/>
    <col min="14" max="14" width="54.85546875" style="1" customWidth="1"/>
    <col min="15" max="16384" width="9.140625" style="1"/>
  </cols>
  <sheetData>
    <row r="2" spans="1:6" ht="51.75" customHeight="1" x14ac:dyDescent="0.25">
      <c r="A2" s="60"/>
      <c r="B2" s="61" t="s">
        <v>123</v>
      </c>
      <c r="C2" s="49"/>
      <c r="D2" s="49"/>
      <c r="E2" s="49"/>
      <c r="F2" s="50"/>
    </row>
    <row r="3" spans="1:6" ht="21.75" customHeight="1" x14ac:dyDescent="0.25">
      <c r="A3" s="9"/>
      <c r="B3" s="12" t="s">
        <v>124</v>
      </c>
      <c r="C3" s="66"/>
      <c r="D3" s="66"/>
      <c r="E3" s="66"/>
      <c r="F3" s="51"/>
    </row>
    <row r="4" spans="1:6" ht="20.25" customHeight="1" x14ac:dyDescent="0.25">
      <c r="A4" s="9"/>
      <c r="B4" s="12" t="s">
        <v>78</v>
      </c>
      <c r="C4" s="66"/>
      <c r="D4" s="66"/>
      <c r="E4" s="66"/>
      <c r="F4" s="51"/>
    </row>
    <row r="5" spans="1:6" ht="72" customHeight="1" x14ac:dyDescent="0.25">
      <c r="A5" s="99"/>
      <c r="B5" s="121" t="s">
        <v>103</v>
      </c>
      <c r="C5" s="121"/>
      <c r="D5" s="121"/>
      <c r="E5" s="121"/>
      <c r="F5" s="51"/>
    </row>
    <row r="6" spans="1:6" ht="33" customHeight="1" x14ac:dyDescent="0.25">
      <c r="A6" s="111"/>
      <c r="B6" s="58" t="s">
        <v>80</v>
      </c>
      <c r="C6" s="52"/>
      <c r="D6" s="52"/>
      <c r="E6" s="52"/>
      <c r="F6" s="51"/>
    </row>
    <row r="7" spans="1:6" ht="24.75" customHeight="1" x14ac:dyDescent="0.25">
      <c r="A7" s="112" t="s">
        <v>155</v>
      </c>
      <c r="B7" s="10"/>
      <c r="C7" s="53"/>
      <c r="D7" s="49"/>
      <c r="E7" s="54"/>
      <c r="F7" s="51"/>
    </row>
    <row r="8" spans="1:6" ht="6" customHeight="1" x14ac:dyDescent="0.25">
      <c r="A8" s="99"/>
      <c r="B8" s="10"/>
      <c r="C8" s="48"/>
      <c r="D8" s="48"/>
      <c r="E8" s="48"/>
      <c r="F8" s="51"/>
    </row>
    <row r="9" spans="1:6" ht="24.75" customHeight="1" x14ac:dyDescent="0.25">
      <c r="A9" s="112" t="s">
        <v>107</v>
      </c>
      <c r="B9" s="10"/>
      <c r="C9" s="53"/>
      <c r="D9" s="49"/>
      <c r="E9" s="54"/>
      <c r="F9" s="51"/>
    </row>
    <row r="10" spans="1:6" ht="32.25" customHeight="1" x14ac:dyDescent="0.25">
      <c r="A10" s="113" t="s">
        <v>81</v>
      </c>
      <c r="B10" s="59"/>
      <c r="C10" s="97" t="s">
        <v>82</v>
      </c>
      <c r="D10" s="97"/>
      <c r="E10" s="97" t="s">
        <v>83</v>
      </c>
      <c r="F10" s="51"/>
    </row>
    <row r="11" spans="1:6" x14ac:dyDescent="0.25">
      <c r="A11" s="99"/>
      <c r="B11" s="10" t="s">
        <v>104</v>
      </c>
      <c r="C11" s="55"/>
      <c r="D11" s="48"/>
      <c r="E11" s="55"/>
      <c r="F11" s="51"/>
    </row>
    <row r="12" spans="1:6" ht="6" customHeight="1" x14ac:dyDescent="0.25">
      <c r="A12" s="99"/>
      <c r="B12" s="10"/>
      <c r="C12" s="48"/>
      <c r="D12" s="48"/>
      <c r="E12" s="48"/>
      <c r="F12" s="51"/>
    </row>
    <row r="13" spans="1:6" x14ac:dyDescent="0.25">
      <c r="A13" s="99"/>
      <c r="B13" s="10" t="s">
        <v>105</v>
      </c>
      <c r="C13" s="55"/>
      <c r="D13" s="48"/>
      <c r="E13" s="55"/>
      <c r="F13" s="51"/>
    </row>
    <row r="14" spans="1:6" ht="6" customHeight="1" x14ac:dyDescent="0.25">
      <c r="A14" s="99"/>
      <c r="B14" s="10"/>
      <c r="C14" s="48"/>
      <c r="D14" s="48"/>
      <c r="E14" s="48"/>
      <c r="F14" s="51"/>
    </row>
    <row r="15" spans="1:6" x14ac:dyDescent="0.25">
      <c r="A15" s="99"/>
      <c r="B15" s="10" t="s">
        <v>106</v>
      </c>
      <c r="C15" s="55"/>
      <c r="D15" s="48"/>
      <c r="E15" s="55"/>
      <c r="F15" s="51"/>
    </row>
    <row r="16" spans="1:6" ht="6" customHeight="1" x14ac:dyDescent="0.25">
      <c r="A16" s="99"/>
      <c r="B16" s="10"/>
      <c r="C16" s="48"/>
      <c r="D16" s="48"/>
      <c r="E16" s="48"/>
      <c r="F16" s="51"/>
    </row>
    <row r="17" spans="1:6" x14ac:dyDescent="0.25">
      <c r="A17" s="99"/>
      <c r="B17" s="10" t="s">
        <v>113</v>
      </c>
      <c r="C17" s="55"/>
      <c r="D17" s="48"/>
      <c r="E17" s="55"/>
      <c r="F17" s="51"/>
    </row>
    <row r="18" spans="1:6" ht="6" customHeight="1" x14ac:dyDescent="0.25">
      <c r="A18" s="99"/>
      <c r="B18" s="10"/>
      <c r="C18" s="48"/>
      <c r="D18" s="48"/>
      <c r="E18" s="48"/>
      <c r="F18" s="51"/>
    </row>
    <row r="19" spans="1:6" x14ac:dyDescent="0.25">
      <c r="A19" s="99"/>
      <c r="B19" s="10" t="s">
        <v>114</v>
      </c>
      <c r="C19" s="55"/>
      <c r="D19" s="48"/>
      <c r="E19" s="55"/>
      <c r="F19" s="51"/>
    </row>
    <row r="20" spans="1:6" ht="36" customHeight="1" x14ac:dyDescent="0.25">
      <c r="A20" s="113" t="s">
        <v>84</v>
      </c>
      <c r="B20" s="59"/>
      <c r="C20" s="114"/>
      <c r="D20" s="114"/>
      <c r="E20" s="114"/>
      <c r="F20" s="51"/>
    </row>
    <row r="21" spans="1:6" ht="6" customHeight="1" x14ac:dyDescent="0.25">
      <c r="A21" s="99"/>
      <c r="B21" s="10"/>
      <c r="C21" s="56"/>
      <c r="D21" s="56"/>
      <c r="E21" s="56"/>
      <c r="F21" s="51"/>
    </row>
    <row r="22" spans="1:6" ht="18.75" customHeight="1" x14ac:dyDescent="0.25">
      <c r="A22" s="115" t="s">
        <v>89</v>
      </c>
      <c r="B22" s="10" t="s">
        <v>108</v>
      </c>
      <c r="C22" s="53"/>
      <c r="D22" s="49"/>
      <c r="E22" s="54"/>
      <c r="F22" s="51"/>
    </row>
    <row r="23" spans="1:6" ht="6" customHeight="1" x14ac:dyDescent="0.25">
      <c r="A23" s="115"/>
      <c r="B23" s="10"/>
      <c r="C23" s="48"/>
      <c r="D23" s="48"/>
      <c r="E23" s="48"/>
      <c r="F23" s="51"/>
    </row>
    <row r="24" spans="1:6" ht="18.75" customHeight="1" x14ac:dyDescent="0.25">
      <c r="A24" s="115" t="s">
        <v>89</v>
      </c>
      <c r="B24" s="10" t="s">
        <v>115</v>
      </c>
      <c r="C24" s="53"/>
      <c r="D24" s="49"/>
      <c r="E24" s="54"/>
      <c r="F24" s="51"/>
    </row>
    <row r="25" spans="1:6" ht="6.75" customHeight="1" x14ac:dyDescent="0.25">
      <c r="A25" s="115"/>
      <c r="B25" s="10"/>
      <c r="C25" s="48"/>
      <c r="D25" s="48"/>
      <c r="E25" s="48"/>
      <c r="F25" s="51"/>
    </row>
    <row r="26" spans="1:6" x14ac:dyDescent="0.25">
      <c r="A26" s="115" t="s">
        <v>89</v>
      </c>
      <c r="B26" s="10" t="s">
        <v>85</v>
      </c>
      <c r="C26" s="48"/>
      <c r="D26" s="48"/>
      <c r="E26" s="48"/>
      <c r="F26" s="51"/>
    </row>
    <row r="27" spans="1:6" ht="18.75" customHeight="1" x14ac:dyDescent="0.25">
      <c r="A27" s="99"/>
      <c r="B27" s="10" t="s">
        <v>116</v>
      </c>
      <c r="C27" s="53"/>
      <c r="D27" s="49"/>
      <c r="E27" s="54"/>
      <c r="F27" s="51"/>
    </row>
    <row r="28" spans="1:6" ht="36" customHeight="1" x14ac:dyDescent="0.25">
      <c r="A28" s="113" t="s">
        <v>86</v>
      </c>
      <c r="B28" s="59"/>
      <c r="C28" s="97" t="s">
        <v>82</v>
      </c>
      <c r="D28" s="97"/>
      <c r="E28" s="97" t="s">
        <v>83</v>
      </c>
      <c r="F28" s="51"/>
    </row>
    <row r="29" spans="1:6" ht="6" customHeight="1" x14ac:dyDescent="0.25">
      <c r="A29" s="112"/>
      <c r="B29" s="10"/>
      <c r="C29" s="56"/>
      <c r="D29" s="56"/>
      <c r="E29" s="56"/>
      <c r="F29" s="51"/>
    </row>
    <row r="30" spans="1:6" x14ac:dyDescent="0.25">
      <c r="A30" s="115" t="s">
        <v>89</v>
      </c>
      <c r="B30" s="10" t="s">
        <v>109</v>
      </c>
      <c r="C30" s="55"/>
      <c r="D30" s="48"/>
      <c r="E30" s="55"/>
      <c r="F30" s="51"/>
    </row>
    <row r="31" spans="1:6" ht="6" customHeight="1" x14ac:dyDescent="0.25">
      <c r="A31" s="115"/>
      <c r="B31" s="10"/>
      <c r="C31" s="48"/>
      <c r="D31" s="48"/>
      <c r="E31" s="48"/>
      <c r="F31" s="51"/>
    </row>
    <row r="32" spans="1:6" x14ac:dyDescent="0.25">
      <c r="A32" s="115" t="s">
        <v>89</v>
      </c>
      <c r="B32" s="10" t="s">
        <v>110</v>
      </c>
      <c r="C32" s="55"/>
      <c r="D32" s="48"/>
      <c r="E32" s="55"/>
      <c r="F32" s="51"/>
    </row>
    <row r="33" spans="1:6" ht="6" customHeight="1" x14ac:dyDescent="0.25">
      <c r="A33" s="115"/>
      <c r="B33" s="10"/>
      <c r="C33" s="48"/>
      <c r="D33" s="48"/>
      <c r="E33" s="48"/>
      <c r="F33" s="51"/>
    </row>
    <row r="34" spans="1:6" x14ac:dyDescent="0.25">
      <c r="A34" s="115" t="s">
        <v>89</v>
      </c>
      <c r="B34" s="10" t="s">
        <v>125</v>
      </c>
      <c r="C34" s="55"/>
      <c r="D34" s="48"/>
      <c r="E34" s="55"/>
      <c r="F34" s="51"/>
    </row>
    <row r="35" spans="1:6" ht="6" customHeight="1" x14ac:dyDescent="0.25">
      <c r="A35" s="115"/>
      <c r="B35" s="10"/>
      <c r="C35" s="48"/>
      <c r="D35" s="48"/>
      <c r="E35" s="48"/>
      <c r="F35" s="51"/>
    </row>
    <row r="36" spans="1:6" x14ac:dyDescent="0.25">
      <c r="A36" s="115" t="s">
        <v>89</v>
      </c>
      <c r="B36" s="10" t="s">
        <v>111</v>
      </c>
      <c r="C36" s="55"/>
      <c r="D36" s="48"/>
      <c r="E36" s="55"/>
      <c r="F36" s="51"/>
    </row>
    <row r="37" spans="1:6" ht="36" customHeight="1" x14ac:dyDescent="0.25">
      <c r="A37" s="113" t="s">
        <v>87</v>
      </c>
      <c r="B37" s="59"/>
      <c r="C37" s="52"/>
      <c r="D37" s="52"/>
      <c r="E37" s="52"/>
      <c r="F37" s="51"/>
    </row>
    <row r="38" spans="1:6" ht="24.75" customHeight="1" x14ac:dyDescent="0.25">
      <c r="A38" s="99"/>
      <c r="B38" s="10" t="s">
        <v>156</v>
      </c>
      <c r="C38" s="53"/>
      <c r="D38" s="49"/>
      <c r="E38" s="54"/>
      <c r="F38" s="51"/>
    </row>
    <row r="39" spans="1:6" ht="23.25" customHeight="1" x14ac:dyDescent="0.25">
      <c r="A39" s="99"/>
      <c r="B39" s="10" t="s">
        <v>88</v>
      </c>
      <c r="C39" s="48"/>
      <c r="D39" s="48"/>
      <c r="E39" s="48"/>
      <c r="F39" s="51"/>
    </row>
    <row r="40" spans="1:6" ht="24.75" customHeight="1" x14ac:dyDescent="0.25">
      <c r="A40" s="99"/>
      <c r="B40" s="10" t="s">
        <v>112</v>
      </c>
      <c r="C40" s="53"/>
      <c r="D40" s="49"/>
      <c r="E40" s="54"/>
      <c r="F40" s="51"/>
    </row>
    <row r="41" spans="1:6" ht="4.5" customHeight="1" x14ac:dyDescent="0.25">
      <c r="A41" s="99"/>
      <c r="B41" s="10"/>
      <c r="C41" s="48"/>
      <c r="D41" s="48"/>
      <c r="E41" s="48"/>
      <c r="F41" s="51"/>
    </row>
    <row r="42" spans="1:6" ht="24" customHeight="1" x14ac:dyDescent="0.25">
      <c r="A42" s="99"/>
      <c r="B42" s="10" t="s">
        <v>118</v>
      </c>
      <c r="C42" s="55"/>
      <c r="D42" s="48"/>
      <c r="E42" s="116" t="s">
        <v>117</v>
      </c>
      <c r="F42" s="51"/>
    </row>
    <row r="43" spans="1:6" x14ac:dyDescent="0.25">
      <c r="A43" s="99"/>
      <c r="B43" s="48"/>
      <c r="C43" s="48"/>
      <c r="D43" s="48"/>
      <c r="E43" s="48"/>
      <c r="F43" s="51"/>
    </row>
    <row r="44" spans="1:6" x14ac:dyDescent="0.25">
      <c r="A44" s="122" t="s">
        <v>90</v>
      </c>
      <c r="B44" s="123"/>
      <c r="C44" s="123"/>
      <c r="D44" s="123"/>
      <c r="E44" s="123"/>
      <c r="F44" s="124"/>
    </row>
  </sheetData>
  <sheetProtection algorithmName="SHA-512" hashValue="YtfDGo8IXnfWjDhpRtBkn7Q7XzFPTaKgKdXYJ/jATf2Iq5eQvkehkWT9rbkEONTrnvdf44yefqK+RuL7U9QPaQ==" saltValue="Dp/wR8iOx2K5IAMWBvtdHA==" spinCount="100000" sheet="1" objects="1" scenarios="1" selectLockedCells="1"/>
  <mergeCells count="2">
    <mergeCell ref="B5:E5"/>
    <mergeCell ref="A44:F44"/>
  </mergeCells>
  <pageMargins left="0.3" right="0.2" top="0.5" bottom="0.75" header="0.3" footer="0.3"/>
  <pageSetup scale="90" orientation="portrait"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6"/>
  <sheetViews>
    <sheetView zoomScaleNormal="100" workbookViewId="0">
      <selection activeCell="H8" sqref="H8"/>
    </sheetView>
  </sheetViews>
  <sheetFormatPr defaultRowHeight="15" x14ac:dyDescent="0.25"/>
  <cols>
    <col min="1" max="1" width="6.7109375" style="1" customWidth="1"/>
    <col min="2" max="2" width="3.28515625" style="1" customWidth="1"/>
    <col min="3" max="3" width="28.28515625" style="1" customWidth="1"/>
    <col min="4" max="4" width="18" style="2" customWidth="1"/>
    <col min="5" max="5" width="12.5703125" style="1" customWidth="1"/>
    <col min="6" max="6" width="12.7109375" style="1" customWidth="1"/>
    <col min="7" max="7" width="6.7109375" style="1" customWidth="1"/>
    <col min="8" max="8" width="18" style="1" customWidth="1"/>
    <col min="9" max="16" width="9.140625" style="1"/>
    <col min="17" max="17" width="54.85546875" style="1" customWidth="1"/>
    <col min="18" max="16384" width="9.140625" style="1"/>
  </cols>
  <sheetData>
    <row r="1" spans="1:7" ht="20.25" customHeight="1" x14ac:dyDescent="0.25">
      <c r="A1" s="4"/>
      <c r="B1" s="4"/>
      <c r="C1" s="4"/>
      <c r="D1" s="5"/>
      <c r="E1" s="94" t="s">
        <v>123</v>
      </c>
      <c r="F1" s="66"/>
      <c r="G1" s="66"/>
    </row>
    <row r="2" spans="1:7" ht="22.5" customHeight="1" x14ac:dyDescent="0.25">
      <c r="A2" s="4"/>
      <c r="B2" s="4"/>
      <c r="C2" s="4"/>
      <c r="D2" s="5"/>
      <c r="E2" s="94" t="s">
        <v>124</v>
      </c>
      <c r="F2" s="49"/>
      <c r="G2" s="49"/>
    </row>
    <row r="3" spans="1:7" ht="22.5" customHeight="1" x14ac:dyDescent="0.25">
      <c r="A3" s="4"/>
      <c r="B3" s="10"/>
      <c r="C3" s="4"/>
      <c r="D3" s="5"/>
      <c r="E3" s="94" t="s">
        <v>78</v>
      </c>
      <c r="F3" s="49"/>
      <c r="G3" s="49"/>
    </row>
    <row r="4" spans="1:7" ht="38.25" customHeight="1" x14ac:dyDescent="0.3">
      <c r="A4" s="67"/>
      <c r="B4" s="68" t="s">
        <v>93</v>
      </c>
      <c r="C4" s="69"/>
      <c r="D4" s="70"/>
      <c r="E4" s="69"/>
      <c r="F4" s="69"/>
      <c r="G4" s="82"/>
    </row>
    <row r="5" spans="1:7" ht="4.5" customHeight="1" x14ac:dyDescent="0.3">
      <c r="A5" s="71"/>
      <c r="B5" s="72"/>
      <c r="C5" s="39"/>
      <c r="D5" s="73"/>
      <c r="E5" s="39"/>
      <c r="F5" s="62"/>
      <c r="G5" s="96"/>
    </row>
    <row r="6" spans="1:7" ht="25.5" customHeight="1" x14ac:dyDescent="0.25">
      <c r="A6" s="9"/>
      <c r="B6" s="10"/>
      <c r="C6" s="10" t="s">
        <v>157</v>
      </c>
      <c r="D6" s="74"/>
      <c r="E6" s="75"/>
      <c r="F6" s="55">
        <v>0</v>
      </c>
      <c r="G6" s="95"/>
    </row>
    <row r="7" spans="1:7" ht="4.5" customHeight="1" x14ac:dyDescent="0.25">
      <c r="A7" s="9"/>
      <c r="B7" s="10"/>
      <c r="C7" s="10"/>
      <c r="D7" s="11"/>
      <c r="E7" s="10"/>
      <c r="F7" s="48"/>
      <c r="G7" s="95"/>
    </row>
    <row r="8" spans="1:7" ht="25.5" customHeight="1" x14ac:dyDescent="0.25">
      <c r="A8" s="9"/>
      <c r="B8" s="10"/>
      <c r="C8" s="10" t="s">
        <v>92</v>
      </c>
      <c r="D8" s="74"/>
      <c r="E8" s="75"/>
      <c r="F8" s="55">
        <v>0</v>
      </c>
      <c r="G8" s="95"/>
    </row>
    <row r="9" spans="1:7" ht="4.5" customHeight="1" x14ac:dyDescent="0.25">
      <c r="A9" s="9"/>
      <c r="B9" s="10"/>
      <c r="C9" s="10"/>
      <c r="D9" s="11"/>
      <c r="E9" s="10"/>
      <c r="F9" s="48"/>
      <c r="G9" s="95"/>
    </row>
    <row r="10" spans="1:7" ht="30" customHeight="1" x14ac:dyDescent="0.3">
      <c r="A10" s="57"/>
      <c r="B10" s="76" t="s">
        <v>94</v>
      </c>
      <c r="C10" s="59"/>
      <c r="D10" s="77"/>
      <c r="E10" s="59"/>
      <c r="F10" s="59"/>
      <c r="G10" s="83"/>
    </row>
    <row r="11" spans="1:7" s="64" customFormat="1" ht="4.5" customHeight="1" x14ac:dyDescent="0.3">
      <c r="A11" s="71"/>
      <c r="B11" s="72"/>
      <c r="C11" s="39"/>
      <c r="D11" s="73"/>
      <c r="E11" s="39"/>
      <c r="F11" s="62"/>
      <c r="G11" s="96"/>
    </row>
    <row r="12" spans="1:7" ht="24.95" customHeight="1" x14ac:dyDescent="0.25">
      <c r="A12" s="9"/>
      <c r="B12" s="10"/>
      <c r="C12" s="10" t="s">
        <v>157</v>
      </c>
      <c r="D12" s="74"/>
      <c r="E12" s="75"/>
      <c r="F12" s="55">
        <v>0</v>
      </c>
      <c r="G12" s="95"/>
    </row>
    <row r="13" spans="1:7" ht="4.5" customHeight="1" x14ac:dyDescent="0.25">
      <c r="A13" s="9"/>
      <c r="B13" s="10"/>
      <c r="C13" s="10"/>
      <c r="D13" s="11"/>
      <c r="E13" s="10"/>
      <c r="F13" s="48"/>
      <c r="G13" s="95"/>
    </row>
    <row r="14" spans="1:7" ht="24.95" customHeight="1" x14ac:dyDescent="0.25">
      <c r="A14" s="9"/>
      <c r="B14" s="10"/>
      <c r="C14" s="10" t="s">
        <v>92</v>
      </c>
      <c r="D14" s="74"/>
      <c r="E14" s="75"/>
      <c r="F14" s="55">
        <v>0</v>
      </c>
      <c r="G14" s="95"/>
    </row>
    <row r="15" spans="1:7" ht="4.5" customHeight="1" x14ac:dyDescent="0.25">
      <c r="A15" s="9"/>
      <c r="B15" s="10"/>
      <c r="C15" s="10"/>
      <c r="D15" s="11"/>
      <c r="E15" s="10"/>
      <c r="F15" s="48"/>
      <c r="G15" s="95"/>
    </row>
    <row r="16" spans="1:7" ht="30" customHeight="1" x14ac:dyDescent="0.3">
      <c r="A16" s="57"/>
      <c r="B16" s="76" t="s">
        <v>95</v>
      </c>
      <c r="C16" s="59"/>
      <c r="D16" s="77"/>
      <c r="E16" s="59"/>
      <c r="F16" s="59"/>
      <c r="G16" s="83"/>
    </row>
    <row r="17" spans="1:7" ht="4.5" customHeight="1" x14ac:dyDescent="0.3">
      <c r="A17" s="71"/>
      <c r="B17" s="72"/>
      <c r="C17" s="39"/>
      <c r="D17" s="73"/>
      <c r="E17" s="39"/>
      <c r="F17" s="62"/>
      <c r="G17" s="96"/>
    </row>
    <row r="18" spans="1:7" ht="24.95" customHeight="1" x14ac:dyDescent="0.25">
      <c r="A18" s="9"/>
      <c r="B18" s="10"/>
      <c r="C18" s="10" t="s">
        <v>157</v>
      </c>
      <c r="D18" s="74"/>
      <c r="E18" s="75"/>
      <c r="F18" s="55">
        <v>0</v>
      </c>
      <c r="G18" s="95"/>
    </row>
    <row r="19" spans="1:7" ht="4.5" customHeight="1" x14ac:dyDescent="0.25">
      <c r="A19" s="9"/>
      <c r="B19" s="10"/>
      <c r="C19" s="10"/>
      <c r="D19" s="11"/>
      <c r="E19" s="10"/>
      <c r="F19" s="48"/>
      <c r="G19" s="95"/>
    </row>
    <row r="20" spans="1:7" ht="24.95" customHeight="1" x14ac:dyDescent="0.25">
      <c r="A20" s="9"/>
      <c r="B20" s="10"/>
      <c r="C20" s="10" t="s">
        <v>92</v>
      </c>
      <c r="D20" s="74"/>
      <c r="E20" s="75"/>
      <c r="F20" s="55">
        <v>0</v>
      </c>
      <c r="G20" s="95"/>
    </row>
    <row r="21" spans="1:7" ht="4.5" customHeight="1" x14ac:dyDescent="0.25">
      <c r="A21" s="9"/>
      <c r="B21" s="10"/>
      <c r="C21" s="10"/>
      <c r="D21" s="11"/>
      <c r="E21" s="10"/>
      <c r="F21" s="48"/>
      <c r="G21" s="95"/>
    </row>
    <row r="22" spans="1:7" ht="30" customHeight="1" x14ac:dyDescent="0.3">
      <c r="A22" s="57"/>
      <c r="B22" s="76" t="s">
        <v>96</v>
      </c>
      <c r="C22" s="59"/>
      <c r="D22" s="77"/>
      <c r="E22" s="59"/>
      <c r="F22" s="59"/>
      <c r="G22" s="83"/>
    </row>
    <row r="23" spans="1:7" s="64" customFormat="1" ht="4.5" customHeight="1" x14ac:dyDescent="0.3">
      <c r="A23" s="71"/>
      <c r="B23" s="72"/>
      <c r="C23" s="39"/>
      <c r="D23" s="73"/>
      <c r="E23" s="39"/>
      <c r="F23" s="62"/>
      <c r="G23" s="96"/>
    </row>
    <row r="24" spans="1:7" ht="24.95" customHeight="1" x14ac:dyDescent="0.25">
      <c r="A24" s="9"/>
      <c r="B24" s="10"/>
      <c r="C24" s="10" t="s">
        <v>157</v>
      </c>
      <c r="D24" s="74"/>
      <c r="E24" s="75"/>
      <c r="F24" s="55">
        <v>0</v>
      </c>
      <c r="G24" s="95"/>
    </row>
    <row r="25" spans="1:7" ht="4.5" customHeight="1" x14ac:dyDescent="0.25">
      <c r="A25" s="9"/>
      <c r="B25" s="10"/>
      <c r="C25" s="10"/>
      <c r="D25" s="11"/>
      <c r="E25" s="10"/>
      <c r="F25" s="48"/>
      <c r="G25" s="95"/>
    </row>
    <row r="26" spans="1:7" ht="24.95" customHeight="1" x14ac:dyDescent="0.25">
      <c r="A26" s="9"/>
      <c r="B26" s="10"/>
      <c r="C26" s="10" t="s">
        <v>92</v>
      </c>
      <c r="D26" s="74"/>
      <c r="E26" s="75"/>
      <c r="F26" s="55">
        <v>0</v>
      </c>
      <c r="G26" s="95"/>
    </row>
    <row r="27" spans="1:7" ht="4.5" customHeight="1" x14ac:dyDescent="0.25">
      <c r="A27" s="9"/>
      <c r="B27" s="10"/>
      <c r="C27" s="10"/>
      <c r="D27" s="11"/>
      <c r="E27" s="10"/>
      <c r="F27" s="48"/>
      <c r="G27" s="95"/>
    </row>
    <row r="28" spans="1:7" ht="30" customHeight="1" x14ac:dyDescent="0.3">
      <c r="A28" s="57"/>
      <c r="B28" s="76" t="s">
        <v>97</v>
      </c>
      <c r="C28" s="59"/>
      <c r="D28" s="77"/>
      <c r="E28" s="59"/>
      <c r="F28" s="59"/>
      <c r="G28" s="83"/>
    </row>
    <row r="29" spans="1:7" ht="4.5" customHeight="1" x14ac:dyDescent="0.3">
      <c r="A29" s="71"/>
      <c r="B29" s="72"/>
      <c r="C29" s="39"/>
      <c r="D29" s="73"/>
      <c r="E29" s="39"/>
      <c r="F29" s="62"/>
      <c r="G29" s="96"/>
    </row>
    <row r="30" spans="1:7" ht="24.95" customHeight="1" x14ac:dyDescent="0.25">
      <c r="A30" s="9"/>
      <c r="B30" s="10"/>
      <c r="C30" s="10" t="s">
        <v>157</v>
      </c>
      <c r="D30" s="74"/>
      <c r="E30" s="75"/>
      <c r="F30" s="55">
        <v>0</v>
      </c>
      <c r="G30" s="95"/>
    </row>
    <row r="31" spans="1:7" ht="4.5" customHeight="1" x14ac:dyDescent="0.25">
      <c r="A31" s="9"/>
      <c r="B31" s="10"/>
      <c r="C31" s="10"/>
      <c r="D31" s="11"/>
      <c r="E31" s="10"/>
      <c r="F31" s="48"/>
      <c r="G31" s="95"/>
    </row>
    <row r="32" spans="1:7" ht="24.95" customHeight="1" x14ac:dyDescent="0.25">
      <c r="A32" s="9"/>
      <c r="B32" s="10"/>
      <c r="C32" s="10" t="s">
        <v>92</v>
      </c>
      <c r="D32" s="74"/>
      <c r="E32" s="75"/>
      <c r="F32" s="55">
        <v>0</v>
      </c>
      <c r="G32" s="95"/>
    </row>
    <row r="33" spans="1:7" ht="4.5" customHeight="1" x14ac:dyDescent="0.25">
      <c r="A33" s="9"/>
      <c r="B33" s="10"/>
      <c r="C33" s="10"/>
      <c r="D33" s="11"/>
      <c r="E33" s="10"/>
      <c r="F33" s="48"/>
      <c r="G33" s="95"/>
    </row>
    <row r="34" spans="1:7" ht="30" customHeight="1" x14ac:dyDescent="0.3">
      <c r="A34" s="57"/>
      <c r="B34" s="76" t="s">
        <v>132</v>
      </c>
      <c r="C34" s="59"/>
      <c r="D34" s="77"/>
      <c r="E34" s="59"/>
      <c r="F34" s="59"/>
      <c r="G34" s="83"/>
    </row>
    <row r="35" spans="1:7" ht="4.5" customHeight="1" x14ac:dyDescent="0.3">
      <c r="A35" s="71"/>
      <c r="B35" s="72"/>
      <c r="C35" s="39"/>
      <c r="D35" s="73"/>
      <c r="E35" s="39"/>
      <c r="F35" s="62"/>
      <c r="G35" s="96"/>
    </row>
    <row r="36" spans="1:7" ht="24.95" customHeight="1" x14ac:dyDescent="0.25">
      <c r="A36" s="9"/>
      <c r="B36" s="10"/>
      <c r="C36" s="10" t="s">
        <v>157</v>
      </c>
      <c r="D36" s="74"/>
      <c r="E36" s="75"/>
      <c r="F36" s="55">
        <v>0</v>
      </c>
      <c r="G36" s="95"/>
    </row>
    <row r="37" spans="1:7" ht="6" customHeight="1" x14ac:dyDescent="0.25">
      <c r="A37" s="9"/>
      <c r="B37" s="10"/>
      <c r="C37" s="10"/>
      <c r="D37" s="11"/>
      <c r="E37" s="10"/>
      <c r="F37" s="48"/>
      <c r="G37" s="95"/>
    </row>
    <row r="38" spans="1:7" ht="24.95" customHeight="1" x14ac:dyDescent="0.25">
      <c r="A38" s="9"/>
      <c r="B38" s="10"/>
      <c r="C38" s="10" t="s">
        <v>92</v>
      </c>
      <c r="D38" s="74"/>
      <c r="E38" s="75"/>
      <c r="F38" s="55">
        <v>0</v>
      </c>
      <c r="G38" s="95"/>
    </row>
    <row r="39" spans="1:7" ht="6" customHeight="1" x14ac:dyDescent="0.25">
      <c r="A39" s="9"/>
      <c r="B39" s="10"/>
      <c r="C39" s="10"/>
      <c r="D39" s="11"/>
      <c r="E39" s="10"/>
      <c r="F39" s="48"/>
      <c r="G39" s="95"/>
    </row>
    <row r="40" spans="1:7" ht="30" customHeight="1" x14ac:dyDescent="0.3">
      <c r="A40" s="57"/>
      <c r="B40" s="78" t="s">
        <v>102</v>
      </c>
      <c r="C40" s="59"/>
      <c r="D40" s="77"/>
      <c r="E40" s="59"/>
      <c r="F40" s="59"/>
      <c r="G40" s="83"/>
    </row>
    <row r="41" spans="1:7" ht="6" customHeight="1" x14ac:dyDescent="0.25">
      <c r="A41" s="9"/>
      <c r="B41" s="79"/>
      <c r="C41" s="10"/>
      <c r="D41" s="11"/>
      <c r="E41" s="10"/>
      <c r="F41" s="48"/>
      <c r="G41" s="95"/>
    </row>
    <row r="42" spans="1:7" ht="24.95" customHeight="1" x14ac:dyDescent="0.3">
      <c r="A42" s="9"/>
      <c r="B42" s="80" t="s">
        <v>157</v>
      </c>
      <c r="C42" s="4"/>
      <c r="D42" s="74"/>
      <c r="E42" s="81"/>
      <c r="F42" s="55">
        <f>SUM(F6+F12+F18+F24+F30+F36)</f>
        <v>0</v>
      </c>
      <c r="G42" s="95"/>
    </row>
    <row r="43" spans="1:7" ht="6" customHeight="1" x14ac:dyDescent="0.3">
      <c r="A43" s="9"/>
      <c r="B43" s="80"/>
      <c r="C43" s="4"/>
      <c r="D43" s="11"/>
      <c r="E43" s="10"/>
      <c r="F43" s="48"/>
      <c r="G43" s="95"/>
    </row>
    <row r="44" spans="1:7" ht="24.95" customHeight="1" x14ac:dyDescent="0.3">
      <c r="A44" s="9"/>
      <c r="B44" s="80" t="s">
        <v>92</v>
      </c>
      <c r="C44" s="4"/>
      <c r="D44" s="74"/>
      <c r="E44" s="81"/>
      <c r="F44" s="55">
        <f>SUM(F8+F14+F20+F26+F32+F38)</f>
        <v>0</v>
      </c>
      <c r="G44" s="95"/>
    </row>
    <row r="45" spans="1:7" ht="30" customHeight="1" x14ac:dyDescent="0.25">
      <c r="A45" s="47"/>
      <c r="B45" s="22"/>
      <c r="C45" s="22"/>
      <c r="D45" s="23"/>
      <c r="E45" s="22"/>
      <c r="F45" s="22"/>
      <c r="G45" s="35"/>
    </row>
    <row r="46" spans="1:7" x14ac:dyDescent="0.25">
      <c r="B46" s="48"/>
      <c r="C46" s="48"/>
      <c r="D46" s="63"/>
      <c r="E46" s="48"/>
      <c r="F46" s="48"/>
      <c r="G46" s="48"/>
    </row>
    <row r="48" spans="1:7" ht="30" customHeight="1" x14ac:dyDescent="0.25"/>
    <row r="51" ht="30" customHeight="1" x14ac:dyDescent="0.25"/>
    <row r="54" ht="30" customHeight="1" x14ac:dyDescent="0.25"/>
    <row r="85" spans="2:4" x14ac:dyDescent="0.25">
      <c r="B85" s="2">
        <v>1</v>
      </c>
      <c r="C85" s="2">
        <v>2</v>
      </c>
      <c r="D85" s="2">
        <v>3</v>
      </c>
    </row>
    <row r="86" spans="2:4" x14ac:dyDescent="0.25">
      <c r="B86" s="3" t="s">
        <v>67</v>
      </c>
      <c r="C86" s="3" t="s">
        <v>3</v>
      </c>
      <c r="D86" s="3" t="s">
        <v>68</v>
      </c>
    </row>
    <row r="87" spans="2:4" x14ac:dyDescent="0.25">
      <c r="B87" s="1" t="s">
        <v>64</v>
      </c>
      <c r="C87" s="1" t="s">
        <v>65</v>
      </c>
      <c r="D87" s="1">
        <v>1</v>
      </c>
    </row>
    <row r="88" spans="2:4" x14ac:dyDescent="0.25">
      <c r="B88" s="1" t="s">
        <v>26</v>
      </c>
      <c r="C88" s="1" t="s">
        <v>66</v>
      </c>
      <c r="D88" s="1">
        <v>1</v>
      </c>
    </row>
    <row r="89" spans="2:4" x14ac:dyDescent="0.25">
      <c r="B89" s="1" t="s">
        <v>23</v>
      </c>
      <c r="C89" s="1" t="s">
        <v>27</v>
      </c>
      <c r="D89" s="1">
        <v>1</v>
      </c>
    </row>
    <row r="90" spans="2:4" x14ac:dyDescent="0.25">
      <c r="B90" s="1" t="s">
        <v>24</v>
      </c>
      <c r="C90" s="1" t="s">
        <v>28</v>
      </c>
      <c r="D90" s="1">
        <v>1</v>
      </c>
    </row>
    <row r="91" spans="2:4" x14ac:dyDescent="0.25">
      <c r="B91" s="1" t="s">
        <v>25</v>
      </c>
      <c r="C91" s="1" t="s">
        <v>29</v>
      </c>
      <c r="D91" s="1">
        <v>1</v>
      </c>
    </row>
    <row r="92" spans="2:4" x14ac:dyDescent="0.25">
      <c r="B92" s="1" t="s">
        <v>38</v>
      </c>
      <c r="C92" s="1" t="s">
        <v>39</v>
      </c>
      <c r="D92" s="1">
        <v>1</v>
      </c>
    </row>
    <row r="93" spans="2:4" x14ac:dyDescent="0.25">
      <c r="B93" s="1" t="s">
        <v>17</v>
      </c>
      <c r="C93" s="19" t="s">
        <v>42</v>
      </c>
      <c r="D93" s="1">
        <v>1</v>
      </c>
    </row>
    <row r="94" spans="2:4" x14ac:dyDescent="0.25">
      <c r="B94" s="1" t="s">
        <v>30</v>
      </c>
      <c r="C94" s="19" t="s">
        <v>43</v>
      </c>
      <c r="D94" s="1">
        <v>1</v>
      </c>
    </row>
    <row r="95" spans="2:4" x14ac:dyDescent="0.25">
      <c r="B95" s="1" t="s">
        <v>35</v>
      </c>
      <c r="C95" s="19" t="s">
        <v>44</v>
      </c>
      <c r="D95" s="1">
        <v>1</v>
      </c>
    </row>
    <row r="96" spans="2:4" x14ac:dyDescent="0.25">
      <c r="B96" s="1" t="s">
        <v>31</v>
      </c>
      <c r="C96" s="19" t="s">
        <v>45</v>
      </c>
      <c r="D96" s="1">
        <v>1</v>
      </c>
    </row>
    <row r="97" spans="2:4" x14ac:dyDescent="0.25">
      <c r="B97" s="1" t="s">
        <v>32</v>
      </c>
      <c r="C97" s="19" t="s">
        <v>46</v>
      </c>
      <c r="D97" s="1">
        <v>1</v>
      </c>
    </row>
    <row r="98" spans="2:4" x14ac:dyDescent="0.25">
      <c r="B98" s="1" t="s">
        <v>33</v>
      </c>
      <c r="C98" s="19" t="s">
        <v>47</v>
      </c>
      <c r="D98" s="1">
        <v>1</v>
      </c>
    </row>
    <row r="99" spans="2:4" x14ac:dyDescent="0.25">
      <c r="B99" s="1" t="s">
        <v>34</v>
      </c>
      <c r="C99" s="19" t="s">
        <v>48</v>
      </c>
      <c r="D99" s="1">
        <v>1</v>
      </c>
    </row>
    <row r="100" spans="2:4" x14ac:dyDescent="0.25">
      <c r="B100" s="1">
        <v>2201</v>
      </c>
      <c r="C100" s="19" t="s">
        <v>49</v>
      </c>
      <c r="D100" s="1">
        <v>1</v>
      </c>
    </row>
    <row r="101" spans="2:4" x14ac:dyDescent="0.25">
      <c r="B101" s="1" t="s">
        <v>8</v>
      </c>
      <c r="C101" s="19" t="s">
        <v>50</v>
      </c>
      <c r="D101" s="1">
        <v>1</v>
      </c>
    </row>
    <row r="102" spans="2:4" x14ac:dyDescent="0.25">
      <c r="B102" s="1" t="s">
        <v>36</v>
      </c>
      <c r="C102" s="19" t="s">
        <v>51</v>
      </c>
      <c r="D102" s="1">
        <v>1</v>
      </c>
    </row>
    <row r="103" spans="2:4" x14ac:dyDescent="0.25">
      <c r="B103" s="1" t="s">
        <v>37</v>
      </c>
      <c r="C103" s="19" t="s">
        <v>52</v>
      </c>
      <c r="D103" s="1">
        <v>1</v>
      </c>
    </row>
    <row r="104" spans="2:4" x14ac:dyDescent="0.25">
      <c r="B104" s="1" t="s">
        <v>69</v>
      </c>
      <c r="C104" s="19" t="s">
        <v>70</v>
      </c>
      <c r="D104" s="1">
        <v>1</v>
      </c>
    </row>
    <row r="105" spans="2:4" x14ac:dyDescent="0.25">
      <c r="B105" s="1" t="s">
        <v>53</v>
      </c>
      <c r="C105" s="19" t="s">
        <v>60</v>
      </c>
      <c r="D105" s="1">
        <v>500</v>
      </c>
    </row>
    <row r="106" spans="2:4" x14ac:dyDescent="0.25">
      <c r="B106" s="1" t="s">
        <v>18</v>
      </c>
      <c r="C106" s="19" t="s">
        <v>59</v>
      </c>
      <c r="D106" s="1">
        <v>500</v>
      </c>
    </row>
    <row r="107" spans="2:4" x14ac:dyDescent="0.25">
      <c r="B107" s="1" t="s">
        <v>54</v>
      </c>
      <c r="C107" s="19" t="s">
        <v>58</v>
      </c>
      <c r="D107" s="1">
        <v>500</v>
      </c>
    </row>
    <row r="108" spans="2:4" x14ac:dyDescent="0.25">
      <c r="B108" s="1" t="s">
        <v>55</v>
      </c>
      <c r="C108" s="19" t="s">
        <v>61</v>
      </c>
      <c r="D108" s="1">
        <v>500</v>
      </c>
    </row>
    <row r="109" spans="2:4" x14ac:dyDescent="0.25">
      <c r="B109" s="1" t="s">
        <v>56</v>
      </c>
      <c r="C109" s="19" t="s">
        <v>62</v>
      </c>
      <c r="D109" s="1">
        <v>250</v>
      </c>
    </row>
    <row r="110" spans="2:4" x14ac:dyDescent="0.25">
      <c r="B110" s="1" t="s">
        <v>57</v>
      </c>
      <c r="C110" s="19" t="s">
        <v>63</v>
      </c>
      <c r="D110" s="1">
        <v>500</v>
      </c>
    </row>
    <row r="115" spans="2:3" x14ac:dyDescent="0.25">
      <c r="B115" s="65" t="s">
        <v>98</v>
      </c>
      <c r="C115" s="66"/>
    </row>
    <row r="116" spans="2:3" x14ac:dyDescent="0.25">
      <c r="C116" s="1" t="s">
        <v>91</v>
      </c>
    </row>
    <row r="117" spans="2:3" x14ac:dyDescent="0.25">
      <c r="C117" s="1" t="s">
        <v>92</v>
      </c>
    </row>
    <row r="118" spans="2:3" x14ac:dyDescent="0.25">
      <c r="B118" s="1" t="s">
        <v>99</v>
      </c>
    </row>
    <row r="119" spans="2:3" x14ac:dyDescent="0.25">
      <c r="C119" s="1" t="s">
        <v>91</v>
      </c>
    </row>
    <row r="120" spans="2:3" x14ac:dyDescent="0.25">
      <c r="C120" s="1" t="s">
        <v>92</v>
      </c>
    </row>
    <row r="121" spans="2:3" x14ac:dyDescent="0.25">
      <c r="B121" s="1" t="s">
        <v>100</v>
      </c>
    </row>
    <row r="122" spans="2:3" x14ac:dyDescent="0.25">
      <c r="C122" s="1" t="s">
        <v>91</v>
      </c>
    </row>
    <row r="123" spans="2:3" x14ac:dyDescent="0.25">
      <c r="C123" s="1" t="s">
        <v>92</v>
      </c>
    </row>
    <row r="124" spans="2:3" x14ac:dyDescent="0.25">
      <c r="B124" s="1" t="s">
        <v>101</v>
      </c>
    </row>
    <row r="125" spans="2:3" x14ac:dyDescent="0.25">
      <c r="C125" s="1" t="s">
        <v>91</v>
      </c>
    </row>
    <row r="126" spans="2:3" x14ac:dyDescent="0.25">
      <c r="C126" s="1" t="s">
        <v>92</v>
      </c>
    </row>
  </sheetData>
  <sheetProtection algorithmName="SHA-512" hashValue="zkpdqgGNg4XZCsqY8/jemOU7SJ4QwIAOn0RU8fwMdSYBGCL+mDLaIPhma8JhhknyUncZWy5a6mH14n4Pu29XSg==" saltValue="RNjthrNLHvobIIQ5PPdVbw==" spinCount="100000" sheet="1" objects="1" scenarios="1"/>
  <pageMargins left="0.75" right="0.2" top="0.25" bottom="0.5" header="0.3" footer="0.3"/>
  <pageSetup orientation="portrait"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95"/>
  <sheetViews>
    <sheetView tabSelected="1" zoomScaleNormal="100" workbookViewId="0">
      <selection activeCell="K11" sqref="K11"/>
    </sheetView>
  </sheetViews>
  <sheetFormatPr defaultRowHeight="15" x14ac:dyDescent="0.25"/>
  <cols>
    <col min="1" max="1" width="10.7109375" style="1" customWidth="1"/>
    <col min="2" max="2" width="38.28515625" style="1" customWidth="1"/>
    <col min="3" max="3" width="11.42578125" style="2" customWidth="1"/>
    <col min="4" max="4" width="12.5703125" style="90" customWidth="1"/>
    <col min="5" max="5" width="12.7109375" style="1" customWidth="1"/>
    <col min="6" max="6" width="9.28515625" style="1" customWidth="1"/>
    <col min="7" max="7" width="20.5703125" style="1" customWidth="1"/>
    <col min="8" max="15" width="9.140625" style="1"/>
    <col min="16" max="16" width="54.85546875" style="1" customWidth="1"/>
    <col min="17" max="16384" width="9.140625" style="1"/>
  </cols>
  <sheetData>
    <row r="1" spans="1:7" ht="38.25" customHeight="1" x14ac:dyDescent="0.25">
      <c r="A1" s="4"/>
      <c r="B1" s="4"/>
      <c r="C1" s="5"/>
      <c r="D1" s="84"/>
      <c r="E1" s="94" t="s">
        <v>123</v>
      </c>
      <c r="F1" s="22"/>
      <c r="G1" s="66"/>
    </row>
    <row r="2" spans="1:7" ht="26.25" customHeight="1" x14ac:dyDescent="0.25">
      <c r="A2" s="4"/>
      <c r="B2" s="4"/>
      <c r="C2" s="5"/>
      <c r="D2" s="84"/>
      <c r="E2" s="94" t="s">
        <v>124</v>
      </c>
      <c r="F2" s="25"/>
      <c r="G2" s="49"/>
    </row>
    <row r="3" spans="1:7" ht="27" customHeight="1" x14ac:dyDescent="0.25">
      <c r="A3" s="4"/>
      <c r="B3" s="4"/>
      <c r="C3" s="5"/>
      <c r="D3" s="84"/>
      <c r="E3" s="94" t="s">
        <v>78</v>
      </c>
      <c r="F3" s="4"/>
    </row>
    <row r="4" spans="1:7" ht="26.25" x14ac:dyDescent="0.4">
      <c r="A4" s="6" t="s">
        <v>6</v>
      </c>
      <c r="B4" s="7"/>
      <c r="C4" s="8"/>
      <c r="D4" s="85"/>
      <c r="E4" s="7"/>
      <c r="F4" s="7"/>
      <c r="G4" s="18" t="s">
        <v>76</v>
      </c>
    </row>
    <row r="5" spans="1:7" x14ac:dyDescent="0.25">
      <c r="A5" s="9" t="s">
        <v>158</v>
      </c>
      <c r="B5" s="10"/>
      <c r="C5" s="11"/>
      <c r="D5" s="86"/>
      <c r="E5" s="10"/>
      <c r="F5" s="12" t="s">
        <v>159</v>
      </c>
      <c r="G5" s="17">
        <v>0</v>
      </c>
    </row>
    <row r="6" spans="1:7" x14ac:dyDescent="0.25">
      <c r="A6" s="9" t="s">
        <v>19</v>
      </c>
      <c r="B6" s="10"/>
      <c r="C6" s="11"/>
      <c r="D6" s="86"/>
      <c r="E6" s="10"/>
      <c r="F6" s="12" t="s">
        <v>20</v>
      </c>
      <c r="G6" s="17">
        <v>0</v>
      </c>
    </row>
    <row r="7" spans="1:7" x14ac:dyDescent="0.25">
      <c r="A7" s="9" t="s">
        <v>178</v>
      </c>
      <c r="B7" s="10"/>
      <c r="C7" s="11"/>
      <c r="D7" s="86"/>
      <c r="E7" s="10"/>
      <c r="F7" s="12" t="s">
        <v>160</v>
      </c>
      <c r="G7" s="17">
        <v>0</v>
      </c>
    </row>
    <row r="8" spans="1:7" ht="31.5" customHeight="1" x14ac:dyDescent="0.4">
      <c r="A8" s="125" t="s">
        <v>0</v>
      </c>
      <c r="B8" s="13"/>
      <c r="C8" s="126"/>
      <c r="D8" s="127"/>
      <c r="E8" s="13"/>
      <c r="F8" s="13"/>
      <c r="G8" s="21"/>
    </row>
    <row r="9" spans="1:7" s="3" customFormat="1" ht="27.75" customHeight="1" x14ac:dyDescent="0.25">
      <c r="A9" s="128" t="s">
        <v>2</v>
      </c>
      <c r="B9" s="129" t="s">
        <v>3</v>
      </c>
      <c r="C9" s="130" t="s">
        <v>72</v>
      </c>
      <c r="D9" s="131" t="s">
        <v>4</v>
      </c>
      <c r="E9" s="14" t="s">
        <v>12</v>
      </c>
      <c r="F9" s="14"/>
      <c r="G9" s="20" t="s">
        <v>13</v>
      </c>
    </row>
    <row r="10" spans="1:7" s="3" customFormat="1" x14ac:dyDescent="0.25">
      <c r="A10" s="102" t="s">
        <v>74</v>
      </c>
      <c r="B10" s="117"/>
      <c r="C10" s="132"/>
      <c r="D10" s="104" t="s">
        <v>75</v>
      </c>
      <c r="E10" s="28"/>
      <c r="F10" s="28"/>
      <c r="G10" s="29"/>
    </row>
    <row r="11" spans="1:7" ht="31.5" customHeight="1" x14ac:dyDescent="0.25">
      <c r="A11" s="133" t="s">
        <v>1</v>
      </c>
      <c r="B11" s="22"/>
      <c r="C11" s="23"/>
      <c r="D11" s="105"/>
      <c r="E11" s="30" t="s">
        <v>161</v>
      </c>
      <c r="F11" s="22"/>
      <c r="G11" s="31" t="s">
        <v>71</v>
      </c>
    </row>
    <row r="12" spans="1:7" ht="30" x14ac:dyDescent="0.25">
      <c r="A12" s="17" t="s">
        <v>167</v>
      </c>
      <c r="B12" s="118" t="str">
        <f>VLOOKUP(A12,$A$198:$C$230,2,FALSE)</f>
        <v>EVNT6 Evogen® No-Touch Tri-Vend Dispenser, White</v>
      </c>
      <c r="C12" s="24">
        <f>VLOOKUP(A12,$A$198:$C$230,3,FALSE)</f>
        <v>1</v>
      </c>
      <c r="D12" s="87">
        <v>0</v>
      </c>
      <c r="E12" s="25">
        <f>G5</f>
        <v>0</v>
      </c>
      <c r="F12" s="25"/>
      <c r="G12" s="32">
        <f>D12*E12</f>
        <v>0</v>
      </c>
    </row>
    <row r="13" spans="1:7" ht="25.5" customHeight="1" x14ac:dyDescent="0.25">
      <c r="A13" s="134" t="s">
        <v>5</v>
      </c>
      <c r="B13" s="25"/>
      <c r="C13" s="24"/>
      <c r="D13" s="106"/>
      <c r="E13" s="24" t="s">
        <v>22</v>
      </c>
      <c r="F13" s="25"/>
      <c r="G13" s="33"/>
    </row>
    <row r="14" spans="1:7" ht="30" x14ac:dyDescent="0.25">
      <c r="A14" s="17" t="s">
        <v>17</v>
      </c>
      <c r="B14" s="118" t="str">
        <f>VLOOKUP(A14,$A$198:$C$230,2,FALSE)</f>
        <v>Scensibles® Combination Receptacle Dispenser, Stainless Steel</v>
      </c>
      <c r="C14" s="24">
        <f>VLOOKUP(A14,$A$198:$C$230,3,FALSE)</f>
        <v>1</v>
      </c>
      <c r="D14" s="87">
        <v>0</v>
      </c>
      <c r="E14" s="22">
        <f>$G$6</f>
        <v>0</v>
      </c>
      <c r="F14" s="22"/>
      <c r="G14" s="34">
        <f>D14*E14</f>
        <v>0</v>
      </c>
    </row>
    <row r="15" spans="1:7" ht="33.75" customHeight="1" x14ac:dyDescent="0.25">
      <c r="A15" s="133" t="s">
        <v>7</v>
      </c>
      <c r="B15" s="22"/>
      <c r="C15" s="23"/>
      <c r="D15" s="107"/>
      <c r="E15" s="23" t="s">
        <v>22</v>
      </c>
      <c r="F15" s="22"/>
      <c r="G15" s="35"/>
    </row>
    <row r="16" spans="1:7" ht="30" x14ac:dyDescent="0.25">
      <c r="A16" s="17" t="s">
        <v>8</v>
      </c>
      <c r="B16" s="118" t="str">
        <f>VLOOKUP(A16,$A$198:$C$230,2,FALSE)</f>
        <v>Scensibles® Personal Disposal Bag Dispenser, White ABS Plastic</v>
      </c>
      <c r="C16" s="24">
        <f>VLOOKUP(A16,$A$198:$C$230,3,FALSE)</f>
        <v>1</v>
      </c>
      <c r="D16" s="87">
        <v>0</v>
      </c>
      <c r="E16" s="10">
        <f>$G$6</f>
        <v>0</v>
      </c>
      <c r="F16" s="10"/>
      <c r="G16" s="36">
        <f>D16*E16</f>
        <v>0</v>
      </c>
    </row>
    <row r="17" spans="1:16" ht="18.75" x14ac:dyDescent="0.3">
      <c r="A17" s="135" t="s">
        <v>15</v>
      </c>
      <c r="B17" s="136"/>
      <c r="C17" s="137"/>
      <c r="D17" s="103"/>
      <c r="E17" s="37"/>
      <c r="F17" s="37"/>
      <c r="G17" s="38">
        <f>SUM(G12:G16)</f>
        <v>0</v>
      </c>
      <c r="P17" s="19"/>
    </row>
    <row r="18" spans="1:16" x14ac:dyDescent="0.25">
      <c r="A18" s="108"/>
      <c r="B18" s="138"/>
      <c r="C18" s="139"/>
      <c r="D18" s="91"/>
      <c r="E18" s="39"/>
      <c r="F18" s="39"/>
      <c r="G18" s="40"/>
      <c r="P18" s="19"/>
    </row>
    <row r="19" spans="1:16" ht="45.75" customHeight="1" x14ac:dyDescent="0.4">
      <c r="A19" s="46" t="s">
        <v>9</v>
      </c>
      <c r="B19" s="26"/>
      <c r="C19" s="27"/>
      <c r="D19" s="92"/>
      <c r="E19" s="41" t="s">
        <v>14</v>
      </c>
      <c r="F19" s="42" t="s">
        <v>77</v>
      </c>
      <c r="G19" s="43" t="s">
        <v>73</v>
      </c>
      <c r="P19" s="19"/>
    </row>
    <row r="20" spans="1:16" ht="30" customHeight="1" x14ac:dyDescent="0.25">
      <c r="A20" s="17" t="s">
        <v>174</v>
      </c>
      <c r="B20" s="22" t="str">
        <f>VLOOKUP(A20,A247:C249,2,FALSE)</f>
        <v>Enviro Gards Organic Maxi Pad, 200/cs*₁</v>
      </c>
      <c r="C20" s="23">
        <f>VLOOKUP(A20,A247:C249,3,FALSE)</f>
        <v>200</v>
      </c>
      <c r="D20" s="87">
        <v>0</v>
      </c>
      <c r="E20" s="22">
        <f>($G$7*0.5)</f>
        <v>0</v>
      </c>
      <c r="F20" s="22">
        <f>E20/250</f>
        <v>0</v>
      </c>
      <c r="G20" s="34">
        <f>D20*F20</f>
        <v>0</v>
      </c>
      <c r="P20" s="19"/>
    </row>
    <row r="21" spans="1:16" ht="39" customHeight="1" x14ac:dyDescent="0.25">
      <c r="A21" s="47" t="s">
        <v>11</v>
      </c>
      <c r="B21" s="22" t="s">
        <v>40</v>
      </c>
      <c r="C21" s="23">
        <v>500</v>
      </c>
      <c r="D21" s="87">
        <v>0</v>
      </c>
      <c r="E21" s="22">
        <f>($G$7*0.5)</f>
        <v>0</v>
      </c>
      <c r="F21" s="22">
        <f>E21/500</f>
        <v>0</v>
      </c>
      <c r="G21" s="34">
        <f t="shared" ref="G21:G24" si="0">D21*F21</f>
        <v>0</v>
      </c>
      <c r="P21" s="19"/>
    </row>
    <row r="22" spans="1:16" ht="41.25" customHeight="1" x14ac:dyDescent="0.25">
      <c r="A22" s="47" t="s">
        <v>10</v>
      </c>
      <c r="B22" s="15" t="s">
        <v>41</v>
      </c>
      <c r="C22" s="16">
        <v>1200</v>
      </c>
      <c r="D22" s="87">
        <v>0</v>
      </c>
      <c r="E22" s="22">
        <f>($G$6*12)</f>
        <v>0</v>
      </c>
      <c r="F22" s="22">
        <f>E22/1200</f>
        <v>0</v>
      </c>
      <c r="G22" s="34">
        <f t="shared" si="0"/>
        <v>0</v>
      </c>
      <c r="P22" s="19"/>
    </row>
    <row r="23" spans="1:16" x14ac:dyDescent="0.25">
      <c r="A23" s="102" t="s">
        <v>74</v>
      </c>
      <c r="B23" s="119"/>
      <c r="C23" s="140"/>
      <c r="D23" s="88"/>
      <c r="E23" s="10"/>
      <c r="F23" s="10"/>
      <c r="G23" s="36"/>
      <c r="P23" s="19"/>
    </row>
    <row r="24" spans="1:16" ht="47.25" customHeight="1" x14ac:dyDescent="0.25">
      <c r="A24" s="17" t="s">
        <v>137</v>
      </c>
      <c r="B24" s="120" t="str">
        <f>VLOOKUP(A24,$A$198:$C$230,2,FALSE)</f>
        <v>Scensibles® SecureFit360 Poly Liner, 500/cs (For surface mounted receptacles)</v>
      </c>
      <c r="C24" s="23">
        <f>VLOOKUP(A24,$A$198:$C$230,3,FALSE)</f>
        <v>500</v>
      </c>
      <c r="D24" s="89">
        <v>0</v>
      </c>
      <c r="E24" s="22">
        <f>($G$6*8)</f>
        <v>0</v>
      </c>
      <c r="F24" s="22">
        <f>E24/500</f>
        <v>0</v>
      </c>
      <c r="G24" s="34">
        <f t="shared" si="0"/>
        <v>0</v>
      </c>
      <c r="P24" s="19"/>
    </row>
    <row r="25" spans="1:16" x14ac:dyDescent="0.25">
      <c r="A25" s="99"/>
      <c r="B25" s="109"/>
      <c r="C25" s="110"/>
      <c r="D25" s="93"/>
      <c r="E25" s="10"/>
      <c r="F25" s="10"/>
      <c r="G25" s="36"/>
      <c r="P25" s="19"/>
    </row>
    <row r="26" spans="1:16" ht="18.75" x14ac:dyDescent="0.3">
      <c r="A26" s="44" t="s">
        <v>16</v>
      </c>
      <c r="B26" s="26"/>
      <c r="C26" s="27"/>
      <c r="D26" s="100"/>
      <c r="E26" s="26"/>
      <c r="F26" s="26"/>
      <c r="G26" s="38">
        <f>SUM(G20:G24)</f>
        <v>0</v>
      </c>
      <c r="P26" s="19"/>
    </row>
    <row r="27" spans="1:16" x14ac:dyDescent="0.25">
      <c r="A27" s="4" t="s">
        <v>79</v>
      </c>
      <c r="B27" s="4"/>
      <c r="C27" s="5"/>
      <c r="D27" s="84"/>
      <c r="P27" s="19"/>
    </row>
    <row r="28" spans="1:16" ht="21.75" customHeight="1" x14ac:dyDescent="0.25">
      <c r="A28" s="45" t="s">
        <v>21</v>
      </c>
      <c r="B28" s="4"/>
      <c r="C28" s="5"/>
      <c r="D28" s="84"/>
      <c r="P28" s="19"/>
    </row>
    <row r="29" spans="1:16" x14ac:dyDescent="0.25">
      <c r="A29" s="4" t="s">
        <v>166</v>
      </c>
      <c r="B29" s="4"/>
      <c r="C29" s="5"/>
      <c r="D29" s="84"/>
      <c r="P29" s="19"/>
    </row>
    <row r="30" spans="1:16" x14ac:dyDescent="0.25">
      <c r="A30" s="4" t="s">
        <v>120</v>
      </c>
      <c r="B30" s="4"/>
      <c r="C30" s="5"/>
      <c r="D30" s="84"/>
      <c r="P30" s="19"/>
    </row>
    <row r="31" spans="1:16" x14ac:dyDescent="0.25">
      <c r="A31" s="4" t="s">
        <v>119</v>
      </c>
      <c r="B31" s="4"/>
      <c r="C31" s="5"/>
      <c r="D31" s="84"/>
      <c r="P31" s="19"/>
    </row>
    <row r="32" spans="1:16" x14ac:dyDescent="0.25">
      <c r="A32" s="4" t="s">
        <v>133</v>
      </c>
      <c r="B32" s="4"/>
      <c r="C32" s="5"/>
      <c r="D32" s="84"/>
      <c r="P32" s="19"/>
    </row>
    <row r="33" spans="1:4" x14ac:dyDescent="0.25">
      <c r="A33" s="4" t="s">
        <v>162</v>
      </c>
      <c r="B33" s="10"/>
      <c r="C33" s="11"/>
      <c r="D33" s="84"/>
    </row>
    <row r="34" spans="1:4" x14ac:dyDescent="0.25">
      <c r="A34" s="4" t="s">
        <v>163</v>
      </c>
      <c r="B34" s="4"/>
      <c r="C34" s="5"/>
      <c r="D34" s="84"/>
    </row>
    <row r="35" spans="1:4" x14ac:dyDescent="0.25">
      <c r="A35" s="4" t="s">
        <v>135</v>
      </c>
      <c r="B35" s="4"/>
      <c r="C35" s="5"/>
      <c r="D35" s="84"/>
    </row>
    <row r="36" spans="1:4" x14ac:dyDescent="0.25">
      <c r="A36" s="4" t="s">
        <v>136</v>
      </c>
      <c r="B36" s="4"/>
      <c r="C36" s="5"/>
      <c r="D36" s="84"/>
    </row>
    <row r="37" spans="1:4" x14ac:dyDescent="0.25">
      <c r="A37" s="4" t="s">
        <v>134</v>
      </c>
      <c r="B37" s="4"/>
      <c r="C37" s="5"/>
      <c r="D37" s="84"/>
    </row>
    <row r="38" spans="1:4" x14ac:dyDescent="0.25">
      <c r="A38" s="4"/>
      <c r="B38" s="4"/>
      <c r="C38" s="5"/>
      <c r="D38" s="84"/>
    </row>
    <row r="39" spans="1:4" x14ac:dyDescent="0.25">
      <c r="A39" s="101">
        <v>44600</v>
      </c>
      <c r="B39" s="4"/>
      <c r="C39" s="5"/>
      <c r="D39" s="84"/>
    </row>
    <row r="196" spans="1:3" x14ac:dyDescent="0.25">
      <c r="A196" s="2">
        <v>1</v>
      </c>
      <c r="B196" s="2">
        <v>2</v>
      </c>
      <c r="C196" s="2">
        <v>3</v>
      </c>
    </row>
    <row r="197" spans="1:3" x14ac:dyDescent="0.25">
      <c r="A197" s="3" t="s">
        <v>67</v>
      </c>
      <c r="B197" s="3" t="s">
        <v>3</v>
      </c>
      <c r="C197" s="3" t="s">
        <v>68</v>
      </c>
    </row>
    <row r="198" spans="1:3" x14ac:dyDescent="0.25">
      <c r="A198" s="1" t="s">
        <v>64</v>
      </c>
      <c r="B198" s="1" t="s">
        <v>121</v>
      </c>
      <c r="C198" s="1">
        <v>1</v>
      </c>
    </row>
    <row r="199" spans="1:3" x14ac:dyDescent="0.25">
      <c r="A199" s="1" t="s">
        <v>26</v>
      </c>
      <c r="B199" s="1" t="s">
        <v>122</v>
      </c>
      <c r="C199" s="1">
        <v>1</v>
      </c>
    </row>
    <row r="200" spans="1:3" x14ac:dyDescent="0.25">
      <c r="A200" s="1" t="s">
        <v>167</v>
      </c>
      <c r="B200" s="1" t="s">
        <v>169</v>
      </c>
      <c r="C200" s="1">
        <v>1</v>
      </c>
    </row>
    <row r="201" spans="1:3" x14ac:dyDescent="0.25">
      <c r="A201" s="1" t="s">
        <v>168</v>
      </c>
      <c r="B201" s="1" t="s">
        <v>170</v>
      </c>
      <c r="C201" s="1">
        <v>1</v>
      </c>
    </row>
    <row r="202" spans="1:3" x14ac:dyDescent="0.25">
      <c r="A202" s="1" t="s">
        <v>141</v>
      </c>
      <c r="B202" s="1" t="s">
        <v>144</v>
      </c>
      <c r="C202" s="1">
        <v>1</v>
      </c>
    </row>
    <row r="203" spans="1:3" x14ac:dyDescent="0.25">
      <c r="A203" s="1" t="s">
        <v>142</v>
      </c>
      <c r="B203" s="1" t="s">
        <v>145</v>
      </c>
      <c r="C203" s="1">
        <v>1</v>
      </c>
    </row>
    <row r="204" spans="1:3" x14ac:dyDescent="0.25">
      <c r="A204" s="1" t="s">
        <v>143</v>
      </c>
      <c r="B204" s="1" t="s">
        <v>146</v>
      </c>
      <c r="C204" s="1">
        <v>1</v>
      </c>
    </row>
    <row r="205" spans="1:3" x14ac:dyDescent="0.25">
      <c r="A205" s="1" t="s">
        <v>149</v>
      </c>
      <c r="B205" s="1" t="s">
        <v>153</v>
      </c>
      <c r="C205" s="1">
        <v>1</v>
      </c>
    </row>
    <row r="206" spans="1:3" x14ac:dyDescent="0.25">
      <c r="A206" s="1" t="s">
        <v>150</v>
      </c>
      <c r="B206" s="1" t="s">
        <v>152</v>
      </c>
      <c r="C206" s="1">
        <v>1</v>
      </c>
    </row>
    <row r="207" spans="1:3" x14ac:dyDescent="0.25">
      <c r="A207" s="1" t="s">
        <v>151</v>
      </c>
      <c r="B207" s="1" t="s">
        <v>152</v>
      </c>
      <c r="C207" s="1">
        <v>1</v>
      </c>
    </row>
    <row r="208" spans="1:3" x14ac:dyDescent="0.25">
      <c r="A208" s="1" t="s">
        <v>23</v>
      </c>
      <c r="B208" s="1" t="s">
        <v>27</v>
      </c>
      <c r="C208" s="1">
        <v>1</v>
      </c>
    </row>
    <row r="209" spans="1:3" x14ac:dyDescent="0.25">
      <c r="A209" s="1" t="s">
        <v>24</v>
      </c>
      <c r="B209" s="1" t="s">
        <v>28</v>
      </c>
      <c r="C209" s="1">
        <v>1</v>
      </c>
    </row>
    <row r="210" spans="1:3" x14ac:dyDescent="0.25">
      <c r="A210" s="1" t="s">
        <v>38</v>
      </c>
      <c r="B210" s="1" t="s">
        <v>39</v>
      </c>
      <c r="C210" s="1">
        <v>1</v>
      </c>
    </row>
    <row r="211" spans="1:3" x14ac:dyDescent="0.25">
      <c r="A211" s="1" t="s">
        <v>138</v>
      </c>
      <c r="B211" s="1" t="s">
        <v>140</v>
      </c>
      <c r="C211" s="98">
        <v>1</v>
      </c>
    </row>
    <row r="212" spans="1:3" x14ac:dyDescent="0.25">
      <c r="A212" s="1" t="s">
        <v>17</v>
      </c>
      <c r="B212" s="19" t="s">
        <v>42</v>
      </c>
      <c r="C212" s="1">
        <v>1</v>
      </c>
    </row>
    <row r="213" spans="1:3" x14ac:dyDescent="0.25">
      <c r="A213" s="1" t="s">
        <v>30</v>
      </c>
      <c r="B213" s="19" t="s">
        <v>43</v>
      </c>
      <c r="C213" s="1">
        <v>1</v>
      </c>
    </row>
    <row r="214" spans="1:3" x14ac:dyDescent="0.25">
      <c r="A214" s="1" t="s">
        <v>35</v>
      </c>
      <c r="B214" s="19" t="s">
        <v>44</v>
      </c>
      <c r="C214" s="1">
        <v>1</v>
      </c>
    </row>
    <row r="215" spans="1:3" x14ac:dyDescent="0.25">
      <c r="A215" s="1" t="s">
        <v>147</v>
      </c>
      <c r="B215" s="19" t="s">
        <v>148</v>
      </c>
      <c r="C215" s="1">
        <v>1</v>
      </c>
    </row>
    <row r="216" spans="1:3" x14ac:dyDescent="0.25">
      <c r="A216" s="1" t="s">
        <v>31</v>
      </c>
      <c r="B216" s="19" t="s">
        <v>45</v>
      </c>
      <c r="C216" s="1">
        <v>1</v>
      </c>
    </row>
    <row r="217" spans="1:3" x14ac:dyDescent="0.25">
      <c r="A217" s="1" t="s">
        <v>32</v>
      </c>
      <c r="B217" s="19" t="s">
        <v>46</v>
      </c>
      <c r="C217" s="1">
        <v>1</v>
      </c>
    </row>
    <row r="218" spans="1:3" x14ac:dyDescent="0.25">
      <c r="A218" s="1" t="s">
        <v>33</v>
      </c>
      <c r="B218" s="19" t="s">
        <v>47</v>
      </c>
      <c r="C218" s="1">
        <v>1</v>
      </c>
    </row>
    <row r="219" spans="1:3" x14ac:dyDescent="0.25">
      <c r="A219" s="1" t="s">
        <v>34</v>
      </c>
      <c r="B219" s="19" t="s">
        <v>48</v>
      </c>
      <c r="C219" s="1">
        <v>1</v>
      </c>
    </row>
    <row r="220" spans="1:3" x14ac:dyDescent="0.25">
      <c r="A220" s="1">
        <v>2201</v>
      </c>
      <c r="B220" s="19" t="s">
        <v>49</v>
      </c>
      <c r="C220" s="1">
        <v>1</v>
      </c>
    </row>
    <row r="221" spans="1:3" x14ac:dyDescent="0.25">
      <c r="A221" s="1" t="s">
        <v>8</v>
      </c>
      <c r="B221" s="19" t="s">
        <v>50</v>
      </c>
      <c r="C221" s="1">
        <v>1</v>
      </c>
    </row>
    <row r="222" spans="1:3" x14ac:dyDescent="0.25">
      <c r="A222" s="1" t="s">
        <v>36</v>
      </c>
      <c r="B222" s="19" t="s">
        <v>51</v>
      </c>
      <c r="C222" s="1">
        <v>1</v>
      </c>
    </row>
    <row r="223" spans="1:3" x14ac:dyDescent="0.25">
      <c r="A223" s="1" t="s">
        <v>37</v>
      </c>
      <c r="B223" s="19" t="s">
        <v>52</v>
      </c>
      <c r="C223" s="1">
        <v>1</v>
      </c>
    </row>
    <row r="224" spans="1:3" x14ac:dyDescent="0.25">
      <c r="A224" s="1" t="s">
        <v>69</v>
      </c>
      <c r="B224" s="19" t="s">
        <v>70</v>
      </c>
      <c r="C224" s="1">
        <v>1</v>
      </c>
    </row>
    <row r="225" spans="1:17" x14ac:dyDescent="0.25">
      <c r="A225" s="1" t="s">
        <v>137</v>
      </c>
      <c r="B225" s="19" t="s">
        <v>126</v>
      </c>
      <c r="C225" s="1">
        <v>500</v>
      </c>
    </row>
    <row r="226" spans="1:17" x14ac:dyDescent="0.25">
      <c r="A226" s="1" t="s">
        <v>164</v>
      </c>
      <c r="B226" s="19" t="s">
        <v>127</v>
      </c>
      <c r="C226" s="1">
        <v>500</v>
      </c>
    </row>
    <row r="227" spans="1:17" x14ac:dyDescent="0.25">
      <c r="A227" s="1" t="s">
        <v>165</v>
      </c>
      <c r="B227" s="19" t="s">
        <v>128</v>
      </c>
      <c r="C227" s="1">
        <v>500</v>
      </c>
    </row>
    <row r="228" spans="1:17" x14ac:dyDescent="0.25">
      <c r="A228" s="1" t="s">
        <v>55</v>
      </c>
      <c r="B228" s="19" t="s">
        <v>129</v>
      </c>
      <c r="C228" s="1">
        <v>500</v>
      </c>
    </row>
    <row r="229" spans="1:17" x14ac:dyDescent="0.25">
      <c r="A229" s="1" t="s">
        <v>56</v>
      </c>
      <c r="B229" s="19" t="s">
        <v>130</v>
      </c>
      <c r="C229" s="1">
        <v>250</v>
      </c>
    </row>
    <row r="230" spans="1:17" x14ac:dyDescent="0.25">
      <c r="A230" s="1" t="s">
        <v>57</v>
      </c>
      <c r="B230" s="19" t="s">
        <v>131</v>
      </c>
      <c r="C230" s="1">
        <v>500</v>
      </c>
    </row>
    <row r="231" spans="1:17" x14ac:dyDescent="0.25">
      <c r="A231" s="1" t="s">
        <v>154</v>
      </c>
    </row>
    <row r="236" spans="1:17" x14ac:dyDescent="0.25">
      <c r="A236" s="1" t="s">
        <v>139</v>
      </c>
    </row>
    <row r="237" spans="1:17" x14ac:dyDescent="0.25">
      <c r="A237" s="1" t="s">
        <v>138</v>
      </c>
      <c r="B237" s="1" t="s">
        <v>140</v>
      </c>
      <c r="C237" s="2">
        <v>1</v>
      </c>
      <c r="Q237" s="2"/>
    </row>
    <row r="238" spans="1:17" x14ac:dyDescent="0.25">
      <c r="A238" s="1" t="s">
        <v>17</v>
      </c>
      <c r="B238" s="19" t="s">
        <v>42</v>
      </c>
      <c r="C238" s="2">
        <v>1</v>
      </c>
      <c r="P238" s="19"/>
      <c r="Q238" s="2"/>
    </row>
    <row r="239" spans="1:17" x14ac:dyDescent="0.25">
      <c r="A239" s="1" t="s">
        <v>30</v>
      </c>
      <c r="B239" s="19" t="s">
        <v>43</v>
      </c>
      <c r="C239" s="2">
        <v>1</v>
      </c>
      <c r="P239" s="19"/>
      <c r="Q239" s="2"/>
    </row>
    <row r="240" spans="1:17" x14ac:dyDescent="0.25">
      <c r="A240" s="1" t="s">
        <v>35</v>
      </c>
      <c r="B240" s="19" t="s">
        <v>44</v>
      </c>
      <c r="C240" s="2">
        <v>1</v>
      </c>
      <c r="P240" s="19"/>
      <c r="Q240" s="2"/>
    </row>
    <row r="241" spans="1:17" x14ac:dyDescent="0.25">
      <c r="A241" s="1" t="s">
        <v>31</v>
      </c>
      <c r="B241" s="19" t="s">
        <v>45</v>
      </c>
      <c r="C241" s="2">
        <v>1</v>
      </c>
      <c r="P241" s="19"/>
      <c r="Q241" s="2"/>
    </row>
    <row r="242" spans="1:17" x14ac:dyDescent="0.25">
      <c r="A242" s="1" t="s">
        <v>32</v>
      </c>
      <c r="B242" s="19" t="s">
        <v>46</v>
      </c>
      <c r="C242" s="2">
        <v>1</v>
      </c>
      <c r="P242" s="19"/>
      <c r="Q242" s="2"/>
    </row>
    <row r="243" spans="1:17" x14ac:dyDescent="0.25">
      <c r="A243" s="1" t="s">
        <v>33</v>
      </c>
      <c r="B243" s="19" t="s">
        <v>47</v>
      </c>
      <c r="C243" s="2">
        <v>1</v>
      </c>
      <c r="P243" s="19"/>
      <c r="Q243" s="2"/>
    </row>
    <row r="244" spans="1:17" x14ac:dyDescent="0.25">
      <c r="A244" s="1" t="s">
        <v>38</v>
      </c>
      <c r="B244" s="1" t="s">
        <v>39</v>
      </c>
      <c r="C244" s="2">
        <v>1</v>
      </c>
      <c r="Q244" s="2"/>
    </row>
    <row r="246" spans="1:17" x14ac:dyDescent="0.25">
      <c r="A246" s="1" t="s">
        <v>172</v>
      </c>
    </row>
    <row r="247" spans="1:17" x14ac:dyDescent="0.25">
      <c r="A247" s="1" t="s">
        <v>171</v>
      </c>
      <c r="B247" s="48" t="s">
        <v>175</v>
      </c>
      <c r="C247" s="2">
        <v>250</v>
      </c>
    </row>
    <row r="248" spans="1:17" x14ac:dyDescent="0.25">
      <c r="A248" s="1" t="s">
        <v>173</v>
      </c>
      <c r="B248" s="48" t="s">
        <v>176</v>
      </c>
      <c r="C248" s="2">
        <v>250</v>
      </c>
    </row>
    <row r="249" spans="1:17" x14ac:dyDescent="0.25">
      <c r="A249" s="1" t="s">
        <v>174</v>
      </c>
      <c r="B249" s="48" t="s">
        <v>177</v>
      </c>
      <c r="C249" s="2">
        <v>200</v>
      </c>
    </row>
    <row r="290" spans="2:2" x14ac:dyDescent="0.25">
      <c r="B290" s="19"/>
    </row>
    <row r="291" spans="2:2" x14ac:dyDescent="0.25">
      <c r="B291" s="19"/>
    </row>
    <row r="292" spans="2:2" x14ac:dyDescent="0.25">
      <c r="B292" s="19"/>
    </row>
    <row r="293" spans="2:2" x14ac:dyDescent="0.25">
      <c r="B293" s="19"/>
    </row>
    <row r="294" spans="2:2" x14ac:dyDescent="0.25">
      <c r="B294" s="19"/>
    </row>
    <row r="295" spans="2:2" x14ac:dyDescent="0.25">
      <c r="B295" s="19"/>
    </row>
  </sheetData>
  <sheetProtection sheet="1" objects="1" scenarios="1" selectLockedCells="1"/>
  <dataValidations count="5">
    <dataValidation type="list" allowBlank="1" showInputMessage="1" showErrorMessage="1" sqref="A14" xr:uid="{00000000-0002-0000-0200-000000000000}">
      <formula1>$A$211:$A$220</formula1>
    </dataValidation>
    <dataValidation type="list" allowBlank="1" showInputMessage="1" showErrorMessage="1" sqref="A16" xr:uid="{00000000-0002-0000-0200-000001000000}">
      <formula1>$A$221:$A$224</formula1>
    </dataValidation>
    <dataValidation type="list" allowBlank="1" showInputMessage="1" showErrorMessage="1" sqref="A24" xr:uid="{00000000-0002-0000-0200-000002000000}">
      <formula1>$A$225:$A$230</formula1>
    </dataValidation>
    <dataValidation type="list" allowBlank="1" showInputMessage="1" showErrorMessage="1" sqref="A12" xr:uid="{00000000-0002-0000-0200-000003000000}">
      <formula1>$A$198:$A$210</formula1>
    </dataValidation>
    <dataValidation type="list" allowBlank="1" showInputMessage="1" showErrorMessage="1" sqref="A20" xr:uid="{3008759F-8905-4970-ADA2-AC48A32250B9}">
      <formula1>$A$247:$A$249</formula1>
    </dataValidation>
  </dataValidations>
  <pageMargins left="0.5" right="0.2" top="0.75" bottom="0.25" header="0.3" footer="0.05"/>
  <pageSetup scale="84" orientation="portrait" r:id="rId1"/>
  <headerFooter>
    <oddFooter>&amp;L&amp;D&amp;R&amp;A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235"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Site Survey-1</vt:lpstr>
      <vt:lpstr>Restroom+Stall Tally</vt:lpstr>
      <vt:lpstr>Budget Worksheet</vt:lpstr>
      <vt:lpstr>Sheet2</vt:lpstr>
      <vt:lpstr>'Budget Worksheet'!Print_Area</vt:lpstr>
      <vt:lpstr>'Restroom+Stall Tally'!Print_Area</vt:lpstr>
      <vt:lpstr>'Site Survey-1'!Print_Area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Stieger</dc:creator>
  <cp:lastModifiedBy>Mary Stieger</cp:lastModifiedBy>
  <cp:lastPrinted>2019-09-27T16:32:56Z</cp:lastPrinted>
  <dcterms:created xsi:type="dcterms:W3CDTF">2017-12-06T16:33:30Z</dcterms:created>
  <dcterms:modified xsi:type="dcterms:W3CDTF">2022-02-11T15:34:27Z</dcterms:modified>
</cp:coreProperties>
</file>